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tables/table2.xml" ContentType="application/vnd.openxmlformats-officedocument.spreadsheetml.table+xml"/>
  <Override PartName="/xl/drawings/drawing6.xml" ContentType="application/vnd.openxmlformats-officedocument.drawing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codeName="ThisWorkbook" defaultThemeVersion="166925"/>
  <xr:revisionPtr revIDLastSave="0" documentId="8_{38ECBD83-B4FB-4126-B2FA-551C87B09991}" xr6:coauthVersionLast="47" xr6:coauthVersionMax="47" xr10:uidLastSave="{00000000-0000-0000-0000-000000000000}"/>
  <bookViews>
    <workbookView xWindow="-120" yWindow="-120" windowWidth="29040" windowHeight="15720" tabRatio="677" firstSheet="5" activeTab="4" xr2:uid="{1CC683C5-47E1-47B7-9842-77B76731C385}"/>
  </bookViews>
  <sheets>
    <sheet name="Cover Page" sheetId="9" r:id="rId1"/>
    <sheet name="Version Review" sheetId="10" r:id="rId2"/>
    <sheet name="Risk Matrix" sheetId="8" r:id="rId3"/>
    <sheet name="Hazard Sub-Type" sheetId="15" r:id="rId4"/>
    <sheet name="Critical Risk" sheetId="3" r:id="rId5"/>
    <sheet name="TBRA" sheetId="12" r:id="rId6"/>
    <sheet name="Matrix" sheetId="4" state="hidden" r:id="rId7"/>
    <sheet name="Lists" sheetId="1" state="hidden" r:id="rId8"/>
  </sheets>
  <definedNames>
    <definedName name="_xlnm._FilterDatabase" localSheetId="4" hidden="1">'Critical Risk'!$D$5:$X$6</definedName>
    <definedName name="_xlnm._FilterDatabase" localSheetId="5" hidden="1">TBRA!$D$5:$X$7</definedName>
    <definedName name="_xlnm.Print_Area" localSheetId="2">'Risk Matrix'!$A$1:$J$27</definedName>
    <definedName name="_xlnm.Print_Titles" localSheetId="4">'Critical Risk'!$1:$3</definedName>
    <definedName name="_xlnm.Print_Titles" localSheetId="5">TBRA!$1:$3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8" i="12" l="1"/>
  <c r="D27" i="12"/>
  <c r="D26" i="12"/>
  <c r="D25" i="12"/>
  <c r="D24" i="12"/>
  <c r="D23" i="12"/>
  <c r="V22" i="12"/>
  <c r="U22" i="12"/>
  <c r="V21" i="12"/>
  <c r="U21" i="12"/>
  <c r="W21" i="12" s="1"/>
  <c r="V20" i="12"/>
  <c r="U20" i="12"/>
  <c r="W20" i="12" s="1"/>
  <c r="V19" i="12"/>
  <c r="U19" i="12"/>
  <c r="W19" i="12" s="1"/>
  <c r="V18" i="12"/>
  <c r="U18" i="12"/>
  <c r="W15" i="12"/>
  <c r="W14" i="12"/>
  <c r="D10" i="12"/>
  <c r="D9" i="12"/>
  <c r="N6" i="12"/>
  <c r="D7" i="12"/>
  <c r="D22" i="12"/>
  <c r="N22" i="12"/>
  <c r="O22" i="12"/>
  <c r="P22" i="12"/>
  <c r="D21" i="12"/>
  <c r="N21" i="12"/>
  <c r="O21" i="12"/>
  <c r="D20" i="12"/>
  <c r="N20" i="12"/>
  <c r="O20" i="12"/>
  <c r="P20" i="12"/>
  <c r="D19" i="12"/>
  <c r="N19" i="12"/>
  <c r="O19" i="12"/>
  <c r="D18" i="12"/>
  <c r="N18" i="12"/>
  <c r="O18" i="12"/>
  <c r="D17" i="12"/>
  <c r="N17" i="12"/>
  <c r="O17" i="12"/>
  <c r="U17" i="12"/>
  <c r="W17" i="12" s="1"/>
  <c r="V17" i="12"/>
  <c r="D16" i="12"/>
  <c r="N16" i="12"/>
  <c r="O16" i="12"/>
  <c r="U16" i="12"/>
  <c r="W16" i="12" s="1"/>
  <c r="V16" i="12"/>
  <c r="D15" i="12"/>
  <c r="N15" i="12"/>
  <c r="O15" i="12"/>
  <c r="U15" i="12"/>
  <c r="V15" i="12"/>
  <c r="D14" i="12"/>
  <c r="N14" i="12"/>
  <c r="O14" i="12"/>
  <c r="U14" i="12"/>
  <c r="V14" i="12"/>
  <c r="D13" i="12"/>
  <c r="N13" i="12"/>
  <c r="O13" i="12"/>
  <c r="U13" i="12"/>
  <c r="W13" i="12" s="1"/>
  <c r="V13" i="12"/>
  <c r="D8" i="12"/>
  <c r="N8" i="12"/>
  <c r="O8" i="12"/>
  <c r="U8" i="12"/>
  <c r="V8" i="12"/>
  <c r="V6" i="12"/>
  <c r="U6" i="12"/>
  <c r="O6" i="12"/>
  <c r="D6" i="12"/>
  <c r="V10" i="12"/>
  <c r="U10" i="12"/>
  <c r="U44" i="12"/>
  <c r="V44" i="12"/>
  <c r="U45" i="12"/>
  <c r="V45" i="12"/>
  <c r="U46" i="12"/>
  <c r="V46" i="12"/>
  <c r="U47" i="12"/>
  <c r="V47" i="12"/>
  <c r="U11" i="12"/>
  <c r="W11" i="12" s="1"/>
  <c r="V11" i="12"/>
  <c r="U12" i="12"/>
  <c r="V12" i="12"/>
  <c r="W12" i="12" s="1"/>
  <c r="U23" i="12"/>
  <c r="V23" i="12"/>
  <c r="U24" i="12"/>
  <c r="V24" i="12"/>
  <c r="U25" i="12"/>
  <c r="V25" i="12"/>
  <c r="U26" i="12"/>
  <c r="V26" i="12"/>
  <c r="U27" i="12"/>
  <c r="V27" i="12"/>
  <c r="U28" i="12"/>
  <c r="V28" i="12"/>
  <c r="U29" i="12"/>
  <c r="V29" i="12"/>
  <c r="U30" i="12"/>
  <c r="V30" i="12"/>
  <c r="U31" i="12"/>
  <c r="V31" i="12"/>
  <c r="U32" i="12"/>
  <c r="V32" i="12"/>
  <c r="U33" i="12"/>
  <c r="V33" i="12"/>
  <c r="U34" i="12"/>
  <c r="V34" i="12"/>
  <c r="U35" i="12"/>
  <c r="V35" i="12"/>
  <c r="U36" i="12"/>
  <c r="V36" i="12"/>
  <c r="U37" i="12"/>
  <c r="V37" i="12"/>
  <c r="U38" i="12"/>
  <c r="V38" i="12"/>
  <c r="U39" i="12"/>
  <c r="V39" i="12"/>
  <c r="U40" i="12"/>
  <c r="V40" i="12"/>
  <c r="U41" i="12"/>
  <c r="V41" i="12"/>
  <c r="U42" i="12"/>
  <c r="V42" i="12"/>
  <c r="U43" i="12"/>
  <c r="V43" i="12"/>
  <c r="V9" i="12"/>
  <c r="U9" i="12"/>
  <c r="V7" i="12"/>
  <c r="U7" i="12"/>
  <c r="N7" i="12"/>
  <c r="W18" i="12" l="1"/>
  <c r="P21" i="12"/>
  <c r="W22" i="12"/>
  <c r="P18" i="12"/>
  <c r="P19" i="12"/>
  <c r="P17" i="12"/>
  <c r="W6" i="12"/>
  <c r="W26" i="12"/>
  <c r="P16" i="12"/>
  <c r="P14" i="12"/>
  <c r="P15" i="12"/>
  <c r="P13" i="12"/>
  <c r="W37" i="12"/>
  <c r="W43" i="12"/>
  <c r="W10" i="12"/>
  <c r="W47" i="12"/>
  <c r="P6" i="12"/>
  <c r="W8" i="12"/>
  <c r="W32" i="12"/>
  <c r="P8" i="12"/>
  <c r="W36" i="12"/>
  <c r="W38" i="12"/>
  <c r="W31" i="12"/>
  <c r="W45" i="12"/>
  <c r="W30" i="12"/>
  <c r="W29" i="12"/>
  <c r="W42" i="12"/>
  <c r="W35" i="12"/>
  <c r="W41" i="12"/>
  <c r="W33" i="12"/>
  <c r="W39" i="12"/>
  <c r="W46" i="12"/>
  <c r="W7" i="12"/>
  <c r="W34" i="12"/>
  <c r="W40" i="12"/>
  <c r="W23" i="12"/>
  <c r="W44" i="12"/>
  <c r="W25" i="12"/>
  <c r="W24" i="12"/>
  <c r="W9" i="12"/>
  <c r="W28" i="12"/>
  <c r="W27" i="12"/>
  <c r="O47" i="12"/>
  <c r="N47" i="12"/>
  <c r="O46" i="12"/>
  <c r="N46" i="12"/>
  <c r="O45" i="12"/>
  <c r="N45" i="12"/>
  <c r="O44" i="12"/>
  <c r="N44" i="12"/>
  <c r="O43" i="12"/>
  <c r="N43" i="12"/>
  <c r="O42" i="12"/>
  <c r="N42" i="12"/>
  <c r="O41" i="12"/>
  <c r="N41" i="12"/>
  <c r="O40" i="12"/>
  <c r="N40" i="12"/>
  <c r="O39" i="12"/>
  <c r="N39" i="12"/>
  <c r="O38" i="12"/>
  <c r="N38" i="12"/>
  <c r="O37" i="12"/>
  <c r="N37" i="12"/>
  <c r="O36" i="12"/>
  <c r="N36" i="12"/>
  <c r="O35" i="12"/>
  <c r="N35" i="12"/>
  <c r="O34" i="12"/>
  <c r="N34" i="12"/>
  <c r="O33" i="12"/>
  <c r="N33" i="12"/>
  <c r="O32" i="12"/>
  <c r="N32" i="12"/>
  <c r="O31" i="12"/>
  <c r="N31" i="12"/>
  <c r="O30" i="12"/>
  <c r="N30" i="12"/>
  <c r="O29" i="12"/>
  <c r="N29" i="12"/>
  <c r="O28" i="12"/>
  <c r="N28" i="12"/>
  <c r="O27" i="12"/>
  <c r="N27" i="12"/>
  <c r="O26" i="12"/>
  <c r="N26" i="12"/>
  <c r="O25" i="12"/>
  <c r="N25" i="12"/>
  <c r="O24" i="12"/>
  <c r="N24" i="12"/>
  <c r="O23" i="12"/>
  <c r="N23" i="12"/>
  <c r="O12" i="12"/>
  <c r="N12" i="12"/>
  <c r="O11" i="12"/>
  <c r="N11" i="12"/>
  <c r="O10" i="12"/>
  <c r="N10" i="12"/>
  <c r="O9" i="12"/>
  <c r="N9" i="12"/>
  <c r="O7" i="12"/>
  <c r="P7" i="12" s="1"/>
  <c r="P24" i="12" l="1"/>
  <c r="P31" i="12"/>
  <c r="P38" i="12"/>
  <c r="P45" i="12"/>
  <c r="P12" i="12"/>
  <c r="P42" i="12"/>
  <c r="P35" i="12"/>
  <c r="P29" i="12"/>
  <c r="P36" i="12"/>
  <c r="P43" i="12"/>
  <c r="P11" i="12"/>
  <c r="P9" i="12"/>
  <c r="P32" i="12"/>
  <c r="P39" i="12"/>
  <c r="P46" i="12"/>
  <c r="P30" i="12"/>
  <c r="P37" i="12"/>
  <c r="P44" i="12"/>
  <c r="P10" i="12"/>
  <c r="P26" i="12"/>
  <c r="P33" i="12"/>
  <c r="P40" i="12"/>
  <c r="P47" i="12"/>
  <c r="P27" i="12"/>
  <c r="P34" i="12"/>
  <c r="P41" i="12"/>
  <c r="P23" i="12"/>
  <c r="P28" i="12"/>
  <c r="P25" i="12"/>
  <c r="D6" i="3"/>
  <c r="D7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V12" i="3"/>
  <c r="U12" i="3"/>
  <c r="W12" i="3" s="1"/>
  <c r="O12" i="3"/>
  <c r="N12" i="3"/>
  <c r="P12" i="3" s="1"/>
  <c r="N7" i="3"/>
  <c r="O7" i="3"/>
  <c r="U7" i="3"/>
  <c r="V7" i="3"/>
  <c r="N8" i="3"/>
  <c r="O8" i="3"/>
  <c r="U8" i="3"/>
  <c r="V8" i="3"/>
  <c r="N9" i="3"/>
  <c r="O9" i="3"/>
  <c r="U9" i="3"/>
  <c r="V9" i="3"/>
  <c r="N10" i="3"/>
  <c r="O10" i="3"/>
  <c r="U10" i="3"/>
  <c r="V10" i="3"/>
  <c r="N11" i="3"/>
  <c r="O11" i="3"/>
  <c r="U11" i="3"/>
  <c r="V11" i="3"/>
  <c r="N13" i="3"/>
  <c r="O13" i="3"/>
  <c r="U13" i="3"/>
  <c r="V13" i="3"/>
  <c r="N14" i="3"/>
  <c r="O14" i="3"/>
  <c r="U14" i="3"/>
  <c r="V14" i="3"/>
  <c r="N15" i="3"/>
  <c r="O15" i="3"/>
  <c r="U15" i="3"/>
  <c r="V15" i="3"/>
  <c r="N16" i="3"/>
  <c r="O16" i="3"/>
  <c r="U16" i="3"/>
  <c r="V16" i="3"/>
  <c r="N17" i="3"/>
  <c r="O17" i="3"/>
  <c r="U17" i="3"/>
  <c r="V17" i="3"/>
  <c r="N18" i="3"/>
  <c r="O18" i="3"/>
  <c r="U18" i="3"/>
  <c r="V18" i="3"/>
  <c r="N19" i="3"/>
  <c r="O19" i="3"/>
  <c r="U19" i="3"/>
  <c r="V19" i="3"/>
  <c r="N20" i="3"/>
  <c r="O20" i="3"/>
  <c r="U20" i="3"/>
  <c r="V20" i="3"/>
  <c r="N21" i="3"/>
  <c r="O21" i="3"/>
  <c r="U21" i="3"/>
  <c r="V21" i="3"/>
  <c r="W21" i="3" s="1"/>
  <c r="W20" i="3" l="1"/>
  <c r="W17" i="3"/>
  <c r="W14" i="3"/>
  <c r="W10" i="3"/>
  <c r="W7" i="3"/>
  <c r="W19" i="3"/>
  <c r="W16" i="3"/>
  <c r="W13" i="3"/>
  <c r="W9" i="3"/>
  <c r="W18" i="3"/>
  <c r="W8" i="3"/>
  <c r="W11" i="3"/>
  <c r="W15" i="3"/>
  <c r="P19" i="3"/>
  <c r="P16" i="3"/>
  <c r="P13" i="3"/>
  <c r="P9" i="3"/>
  <c r="P21" i="3"/>
  <c r="P18" i="3"/>
  <c r="P15" i="3"/>
  <c r="P11" i="3"/>
  <c r="P8" i="3"/>
  <c r="P20" i="3"/>
  <c r="P17" i="3"/>
  <c r="P14" i="3"/>
  <c r="P10" i="3"/>
  <c r="P7" i="3"/>
  <c r="N6" i="3"/>
  <c r="O6" i="3"/>
  <c r="P6" i="3" l="1"/>
  <c r="U6" i="3"/>
  <c r="V6" i="3"/>
  <c r="W6" i="3" l="1"/>
</calcChain>
</file>

<file path=xl/sharedStrings.xml><?xml version="1.0" encoding="utf-8"?>
<sst xmlns="http://schemas.openxmlformats.org/spreadsheetml/2006/main" count="849" uniqueCount="313">
  <si>
    <t>Instructions for Use</t>
  </si>
  <si>
    <t>Column Name for Risk Registers</t>
  </si>
  <si>
    <t xml:space="preserve">Action Required </t>
  </si>
  <si>
    <t>Risk review must be conducted with 
- The TAP Owner and/or Delegate
- Safety Representative 
- Executive Management Team Rep
- Line Management Team Rep 
- HSE Team member</t>
  </si>
  <si>
    <t>Risk ID</t>
  </si>
  <si>
    <t>Auto generated when creating a new line</t>
  </si>
  <si>
    <t>All reviews must be captured under the Version Review tab</t>
  </si>
  <si>
    <t>Category</t>
  </si>
  <si>
    <t xml:space="preserve">Pick from drop down list </t>
  </si>
  <si>
    <t>Any risk level at with a score of 16 and above must be escalated to the HSE Manager</t>
  </si>
  <si>
    <t>Risk Type</t>
  </si>
  <si>
    <t>To create a new line at the end of the table, please drag the arrow down at the right end corner of the Risk Register table</t>
  </si>
  <si>
    <t>Activity</t>
  </si>
  <si>
    <t>Complete by dot point as detailed as practicable</t>
  </si>
  <si>
    <t>The Hazard Sub-Type tab can be used for reference</t>
  </si>
  <si>
    <t>Hazard</t>
  </si>
  <si>
    <t>The Risk Register to be reviewed are:
- Critical Risk 
- Contruction Activities
- Mt Holland
- KWI</t>
  </si>
  <si>
    <t>Risk</t>
  </si>
  <si>
    <t>Site Applicable to</t>
  </si>
  <si>
    <t>Consequence Category (Inherent)</t>
  </si>
  <si>
    <t>Consequence (Inherent)</t>
  </si>
  <si>
    <t>Probability (Inherent)</t>
  </si>
  <si>
    <t>Inherent Risk Level</t>
  </si>
  <si>
    <t>Auto generated values</t>
  </si>
  <si>
    <t>Inherent Risk Score</t>
  </si>
  <si>
    <t>Existing Controls in place</t>
  </si>
  <si>
    <t>Consequence Category (Residual)</t>
  </si>
  <si>
    <t>Consequence (Residual)</t>
  </si>
  <si>
    <t>Probability (Residual)</t>
  </si>
  <si>
    <t>Residual Risk Level</t>
  </si>
  <si>
    <t>Residual Risk Score</t>
  </si>
  <si>
    <t>Treatment Action Plan</t>
  </si>
  <si>
    <t>TAP Status</t>
  </si>
  <si>
    <t>TAP Owner (Accountable)</t>
  </si>
  <si>
    <t>Name of Covalent Employee</t>
  </si>
  <si>
    <t>TAP Delegate (Responsible)</t>
  </si>
  <si>
    <t>Date Endorsed</t>
  </si>
  <si>
    <t>Date risk review conducted and endorsed</t>
  </si>
  <si>
    <t>Date of next Review</t>
  </si>
  <si>
    <t>Date set for next review of current risk as per below guide - 
Open Risk - as follows:
  25% - Weekly
  50% - Fortnightly
  75%/Ongoing - Monthly
Closed Risk - Quarterly</t>
  </si>
  <si>
    <t>Initial Review Date</t>
  </si>
  <si>
    <t>Review Team</t>
  </si>
  <si>
    <t>Date of Establishment</t>
  </si>
  <si>
    <t>Date of Review</t>
  </si>
  <si>
    <t>Risk ID Reviewed</t>
  </si>
  <si>
    <t>Register Reviewed</t>
  </si>
  <si>
    <t xml:space="preserve">TAP Owner </t>
  </si>
  <si>
    <t>TAP Delegate</t>
  </si>
  <si>
    <t>HSR</t>
  </si>
  <si>
    <t xml:space="preserve">Executive Team </t>
  </si>
  <si>
    <t xml:space="preserve">Line Management </t>
  </si>
  <si>
    <t>HSE Team</t>
  </si>
  <si>
    <t>Comments</t>
  </si>
  <si>
    <t xml:space="preserve">Escalation Required </t>
  </si>
  <si>
    <t>Escalated to</t>
  </si>
  <si>
    <t xml:space="preserve">Covalent HSE Risk Matrix </t>
  </si>
  <si>
    <t>Covalent Lithium Project Execution Risk Prioritization Matrix</t>
  </si>
  <si>
    <t xml:space="preserve">Risk Class: </t>
  </si>
  <si>
    <t>Low</t>
  </si>
  <si>
    <t>Medium</t>
  </si>
  <si>
    <t>High</t>
  </si>
  <si>
    <t>Extreme</t>
  </si>
  <si>
    <t>Likelihood Descriptions &amp; Index</t>
  </si>
  <si>
    <t>Qualitative Risk Level (QRL)</t>
  </si>
  <si>
    <t>Insignificant</t>
  </si>
  <si>
    <t>Minor</t>
  </si>
  <si>
    <t>Moderate</t>
  </si>
  <si>
    <t>Major</t>
  </si>
  <si>
    <t>Severe</t>
  </si>
  <si>
    <t>The event is expected to occur in most circumstances</t>
  </si>
  <si>
    <t>Almost Certain (&gt;80%)</t>
  </si>
  <si>
    <t>The event will probably occur in most circumstances</t>
  </si>
  <si>
    <t>Likely (50-80%)</t>
  </si>
  <si>
    <t>The event is expected to occur at some time</t>
  </si>
  <si>
    <t>Possible (25-50%)</t>
  </si>
  <si>
    <t>The event could credibly occur at some time</t>
  </si>
  <si>
    <t>Unlikely (1-25%)</t>
  </si>
  <si>
    <t>The event occurs infrequently, if ever in like industries</t>
  </si>
  <si>
    <t>Rare (&lt;1%)</t>
  </si>
  <si>
    <t>Consequences Indices &amp; Description</t>
  </si>
  <si>
    <t>Health &amp; Safety</t>
  </si>
  <si>
    <t>Minor injury or illness (first aid)</t>
  </si>
  <si>
    <t>Medical treatment or restricted duties injury or illness</t>
  </si>
  <si>
    <t>Lost time injury or illness</t>
  </si>
  <si>
    <t>Critical injury / permanent disability</t>
  </si>
  <si>
    <t>One or more fatalities</t>
  </si>
  <si>
    <t>Environment</t>
  </si>
  <si>
    <t>Minor environmental impact, managed within operating budgets</t>
  </si>
  <si>
    <t>Localised environmental impact requiring AUD 20K or more to correct</t>
  </si>
  <si>
    <t>Short term (&lt; 1 yr) environmental impact requiring up to AUD 100K to correct</t>
  </si>
  <si>
    <t>Serious medium-term (1 - 5 yrs) environmental impact, requiring AUD 1M to AUD 5M to correct</t>
  </si>
  <si>
    <t>Widespread long-term environmental damage (&gt; 5 ys), requiring &gt; AUD 5M to study or correct in penalties</t>
  </si>
  <si>
    <t>Regulatory</t>
  </si>
  <si>
    <t>Breach of internal target or objective</t>
  </si>
  <si>
    <t>Breach of corporate standard, internal limit or external guideline</t>
  </si>
  <si>
    <t>Breach of licenses or regulation</t>
  </si>
  <si>
    <t>Infringement or fine. Enforcement action from the regulator</t>
  </si>
  <si>
    <t>Regulatory intervention or prosecution with potential Loss of operating license</t>
  </si>
  <si>
    <t>Reputation</t>
  </si>
  <si>
    <t>Reference to community consultation group; public or customer awareness exists, no public concern</t>
  </si>
  <si>
    <t>Adverse publicity in local media; concerns on performance raised by shareholders, government, community or customers</t>
  </si>
  <si>
    <t>Adverse publicity in State/Regional media; decrease in political, shareholder, community or customer support</t>
  </si>
  <si>
    <t>Damage to Corporate reputation at the National level; significant decrease in political, shareholder, community or customer support</t>
  </si>
  <si>
    <t>Damage to Corporate reputation at International level; Major loss of political, shareholder, community or customer support</t>
  </si>
  <si>
    <t>Production Impact 
(% deviation from planned LiOH production in first 2 yrs of operation)</t>
  </si>
  <si>
    <t>&lt;1% of planned LiOH production</t>
  </si>
  <si>
    <t>1 - 5% of planned LiOH production</t>
  </si>
  <si>
    <t>5 - 10% of planned LiOH production</t>
  </si>
  <si>
    <t>10 - 30% of planned LiOH production</t>
  </si>
  <si>
    <t>&gt; 30% of planned LiOH production</t>
  </si>
  <si>
    <t>Schedule 
(Impact to RFSU or Key Project Milestone)</t>
  </si>
  <si>
    <t>&lt; 1 week</t>
  </si>
  <si>
    <t>1 to 2 weeks</t>
  </si>
  <si>
    <t>2 weeks to 6 weeks</t>
  </si>
  <si>
    <t>6 weeks to 4 months</t>
  </si>
  <si>
    <t>&gt; 4 months</t>
  </si>
  <si>
    <t>Financial (CAPEX or NPV)</t>
  </si>
  <si>
    <t>&lt; AUD 500k</t>
  </si>
  <si>
    <t>AUD 500k to AUD 5M</t>
  </si>
  <si>
    <t>AUD 5M to AUD 20M</t>
  </si>
  <si>
    <t>AUD 20M to AUD 60M</t>
  </si>
  <si>
    <t>&gt; AUD 60M</t>
  </si>
  <si>
    <t>Hazard Sub Type</t>
  </si>
  <si>
    <t>Type </t>
  </si>
  <si>
    <t>Description </t>
  </si>
  <si>
    <t>Aesthetics </t>
  </si>
  <si>
    <t>Physical attributes, e.g. size, shape, colour and appearance </t>
  </si>
  <si>
    <t>Air </t>
  </si>
  <si>
    <t>Emissions to air, dust, vapours, air pollution, abrasive blasting, gas release </t>
  </si>
  <si>
    <t>Biomechanical </t>
  </si>
  <si>
    <t>Manual handling, potential for muscles to be excessively pushing, pulling, holding, restraining loads or repetitive work </t>
  </si>
  <si>
    <t>Biological </t>
  </si>
  <si>
    <t>Bodily fluids, bacteria, viruses, insects, plants, fungi, animals </t>
  </si>
  <si>
    <t>Chemical </t>
  </si>
  <si>
    <t>Inhalation, absorption, ingestion of a liquid, gas, dust or substance, or may cause explosion, fire or long term chronic illness </t>
  </si>
  <si>
    <t>Electrical </t>
  </si>
  <si>
    <t>Contact with electrical energy </t>
  </si>
  <si>
    <t>Energy </t>
  </si>
  <si>
    <t>Gas usage, electricity usage, energy efficiency, diesel usage </t>
  </si>
  <si>
    <t>Contaminated flaura, acid sulphate soils, bushfire, soil pathogens (dieback), hygiene &amp; cleanliness (vehicle, plant), artefacts / heritage, contamination, excessive or inefficient water use, non-compliance with utilities licence, Conservation area works or monitoring, weeds, feral animals, hygiene &amp; cleanliness (vehicle, plant), protected flora, protected fauna</t>
  </si>
  <si>
    <t>Ergonomic </t>
  </si>
  <si>
    <t>Manual handling, incorrectly designed workstations, audio and visual alarms, colour coding mechanisms </t>
  </si>
  <si>
    <t>Gravitational </t>
  </si>
  <si>
    <t>Fall from heights or objects falling from heights, slip/trip/falls on same level, collision/impact to personnel/equipment/building </t>
  </si>
  <si>
    <t>Lighting </t>
  </si>
  <si>
    <t>Inadequate or insufficient lighting </t>
  </si>
  <si>
    <t>Mechanical </t>
  </si>
  <si>
    <t>Plant, equipment and items with potential to cut, rip, tear, abrade, crush, penetrate, produce projectiles or cause sudden impact </t>
  </si>
  <si>
    <t>Noise </t>
  </si>
  <si>
    <t>Exposure or potential exposure to constant or excessive noise </t>
  </si>
  <si>
    <t>Pressure </t>
  </si>
  <si>
    <t>Boilers, gas cylinders, compressed air </t>
  </si>
  <si>
    <t>Psychosocial </t>
  </si>
  <si>
    <t>Stressful relationships or interactions, traumatic event, bullying, work intensification </t>
  </si>
  <si>
    <t>Radiation </t>
  </si>
  <si>
    <t>UV, lasers, telecommunications, electromagnetic </t>
  </si>
  <si>
    <t>Raw Materials &amp; Natural Resources </t>
  </si>
  <si>
    <t>Stewardship, sustainability, lifecycle assessment, packaging and transportation </t>
  </si>
  <si>
    <t>Thermal </t>
  </si>
  <si>
    <t>Hot or cold environment, hot objects, fire, welding, hot or cold processes, cool rooms </t>
  </si>
  <si>
    <t>Vibration </t>
  </si>
  <si>
    <t>Exposure or potential exposure to vibration </t>
  </si>
  <si>
    <t>Waste &amp; By-Products </t>
  </si>
  <si>
    <t>Littering, waste contamination, poor waste management, accumulation of waste materials </t>
  </si>
  <si>
    <t>Work Environment </t>
  </si>
  <si>
    <t>Interaction with the work environment, building structure/layout/design, workflow/traffic management (personnel,plant, equipment), obstacles, furniture and fittings.  </t>
  </si>
  <si>
    <t>Other </t>
  </si>
  <si>
    <t>Any other hazard that may not be defined above </t>
  </si>
  <si>
    <t>Covalent Critical Risk Register</t>
  </si>
  <si>
    <t>Inherent Risk Assessment</t>
  </si>
  <si>
    <t>Residual Risk Assessment</t>
  </si>
  <si>
    <t>Inherent Risk Rating</t>
  </si>
  <si>
    <t>Residual Risk Rating</t>
  </si>
  <si>
    <t>10000
20000</t>
  </si>
  <si>
    <t>Safety</t>
  </si>
  <si>
    <t>Critical</t>
  </si>
  <si>
    <t>Confined Space Entry</t>
  </si>
  <si>
    <t>• Hazardous substances
• Lighting
• Work Environment
• Use of energised equipment in a confined space
• Conducting hot work in a confined space</t>
  </si>
  <si>
    <t>• Critical Injury 
• Permanent disability
• One or more fatalities</t>
  </si>
  <si>
    <t>KWI</t>
  </si>
  <si>
    <t>Likely</t>
  </si>
  <si>
    <t>• Confined Space Entry Rescue Plan developed in accordance with AS2865
• Confined Space Entry Permit (Permit to Work system to be in place and used for all confined Space entry activities)
• Confined Spaces Procedure
• Confined Space Register
• Critical Risk Management Standard Templace - Standard 6 - Confined Spaces Critical Control Verification
• Confined Space Rescue - Trigger Response Plan Guideline (Tarp)
' Forced ventilation where required, 
- Ventilation developed in accordance with AS2865and rescue plan
- Confined space entrants wear a harness (as assessed) to facilitate rescue in the event of an emergency. 
- Gas testing prior to entry to confined space and continuously when in a confined space
- JHA to include Work in Restricted Work Spaces activities, risks, permitting requirements and controls.
Use of energised equipment in a CS:
'- Isolation Procedure
- SWMS to include Work in Restricted Work Spaces activities, risks, permitting requirements and controls.
- Permit to Work system to be in place and used for all confined Space entry activities.
- Test for Dead
Conducting hot work in a confined space:
'- Gas testing prior to entry to confined space and continuously when in a confined space
- Forced ventilation where required</t>
  </si>
  <si>
    <t>Unlikely</t>
  </si>
  <si>
    <t>Actions in Progress - 75%</t>
  </si>
  <si>
    <t>EAS Manager</t>
  </si>
  <si>
    <t>H&amp;S Managers</t>
  </si>
  <si>
    <t>Working at Height</t>
  </si>
  <si>
    <t>• Climatic natural events 
• Gravitational
• Work Environment</t>
  </si>
  <si>
    <t>•	Working At Height Rescue Plan Form
•	Working At Height Permit
•	Working At Height Fall Injury Prevention System (Fips) Register
•	Critical Risk Management Standard Template - Standard 4 - Working At Heights
•	Heights Rescue - Trigger Response Plan Guideline (Tarp)
'- No scaffolding activities to take place during high winds and storms
- Extreme Weather  management plan includes steps for removal of scaffold planks in the event of a cyclone and inspection before reinstatement.
Grid mesh inspection on handover of the task completion,
- Grid mesh to be secured with huck bolt / proprietary clip in all four corners as a minimum
- Grid mesh removal process/ permit
'- All rope access personnel must have in-date IRATA certification
- Use only certified and recognised anchor points (15kn rated) ICOP Part 2 - Section 2.7.9, Part 3 - Annex F, Contractor RA operational Procedure Section 19
- Rope Access Pre-start checklist have been completed
- SWMS, Rescue Plan and 5x5 has been developed agreed and in place
- All rope access equipment shall undergo a pre-use and 6 monthly detailed inspection
- Adhere to Contractor rope access operational procedure and IRATA International Code of Practice (ICOP)
- WAH procedure in place
- PTW system in place</t>
  </si>
  <si>
    <t>Actions in Progress - 50%</t>
  </si>
  <si>
    <t>Cranes and Lifting</t>
  </si>
  <si>
    <t>•	Cranes and lifting register
•	Covalent lithium crane assembly checklist
•	Non-slewing crane theory and practical assessment
•	Non-slewing crane assessor guide
•	Vehicle loading crane theory and practical assessment
•	Vehicle loading crane assessor guide
•	Critical risk management standard templace - standard 5 - cranes and lifting
•	Critical lift plan to be reviewed/approved by Area Authority
'-Overload protection on the cranes
- Lifting charts in all crane cabins
- Job planning includes lift plan
- Designated crane radio channel in place
- Communication to all nearby workgroups - planned activities in the area
- Personnel cage procedure and approvals: Certified and registered Personnel cage includes tags and SWL
- Daily pre-start checks &amp; recording systems 
- Manufacturers test certification to accompany all lifting and rigging equipment.
- Visual inspections to be conducted prior to each use of all lifting equipment including lifting lugs
- Registration, certification, annual inspection, testing and maintenance documentation required prior to mobilisation of lifting and rigging equipment.
- Adequate storage facility provided for all lifting equipment
- Lifting equipment to be inspected at 3 monthly intervals by a competent person, tagged and documented in a Rigging Register. "
- High Risk License for all crane operators, dogman and riggers and Verification of competency
- Permit to work as determined by the lifting category
- Designated SME and or qualified supervisor to determine the methods, equipment and develop plans for all lifting
- Ticketed and VoC’d riggers and dogman
- Engineered lifting frames for regular lifts
- Daily weather forecast at prestart included in job planning
- Wind speed cut off for crane operations
- Positive Communication – Lifting activity stops if communication lost occur
- Designated crane radio channel in place (as assessed)."
- Spotters to be considered on all occasions during operations.
- SWMS to include Crane activities, congestion risks and controls.
- Designate a qualified SME and or supervisor to determine the methods, equipment and develop plans for all lifting operations.
- Critical lift procedure to be reviewed/approved by Area authority"
- Ticketed and VOC crane operator with Personnel cage experience"
- Critical Lift Procedure
- Personnel cage Procedure
- Ticketed and VOC crane operator with Personnel cage experience"
- Permit to Work for man cage operations</t>
  </si>
  <si>
    <t>Ongoing</t>
  </si>
  <si>
    <t>Health</t>
  </si>
  <si>
    <t>Vehicles and Driving (includes JMP)</t>
  </si>
  <si>
    <t>• Ergonomics
• Personal Behaviour
• Lighting 
• Vehicular energy
• Breakdown of communication between drivers
• Mechanical failure of vehicle
• Speeding
• Environmental conditions (including extreme weather)
• Congested work area
• Unexpected movement of vehicle (e.g. swerving)
• Poor loading practices</t>
  </si>
  <si>
    <t>•	Light vehicle operation verification of competency
•	Light vehicle compliance inspection checklist
•	Light vehicle prestart check
•	Light vehicle inspection form
•	Light vehicle/truck inspection form
•	Light vehicle operation procedure
•	Vehicle and driving procedure
•	Light vehicle theory and practical VOC
•	Light vehicle theory assessor guide
•	Critical risk management standard template - standard 3 - vehicles and driving critical control verification
'Drivers licenses reviewed and entered into training records. 
- Site Assessment of drivers &amp; onsite verification of competency.
- Regular reviews and updates to licence expiry dates
- D&amp;A testing regime in place
- Adherance to FFW and Fatigue protocols.
-Traffic management plan - site road design &amp; parking  layout.
- Site signage
- Inductions &amp; expectations reinforced
- Health and safety management plan, VOC and Licensing requirements. 
- Journey Management Plans as assessed or for those driving distance.
- Work place inspections, Task Obs.
- Active monitoring of fatigue through workhours, rostered and employee awareness
- Daily pre-start inspection on vehicle
'- Road signs in place
- Regulated speed and minimise vehicle movement, monitor and assess.
- Traffic Management Plan
'- Weather Reports
- Traffic Management Plan
- Lighting plants installed where required
- Change in speed limit between day and night
- Restrictions on moving equipment at dawn and dusk to reduce interaction with wildlife
- SIMSOPS review prior to starting work
'-Heavy vehicles are secured as per OEM requirements (chocks for parking if assessed.)
- Reverse parking all vehicles so forward moving on leaving parking - first movement forward</t>
  </si>
  <si>
    <t>Actions in Progress - 25%</t>
  </si>
  <si>
    <t>High Voltage Management</t>
  </si>
  <si>
    <t>• Electrical energy 
• Personal Behaviour
• Quality</t>
  </si>
  <si>
    <t>•	Electrical safety management plan
•	Electrical tag and test register
•	Appointment letter - electrical supervisor
•	Critical risk management standard template - standard 2 - electrical safety
- Guarding on all equipment
- Over speed on high speed rotating equipment</t>
  </si>
  <si>
    <t xml:space="preserve">Dropped Objects </t>
  </si>
  <si>
    <t xml:space="preserve">- Tools &amp; materials to be adequately secured to prevent falling.
- Personal tool lanyards (Secondary securing mechanisms) to be utilised.
'- JHA to be completed to determine dropped object risks and controls.
- Barricade off the area below the work
- Edge protection with exclusion zones and/or overhead protection as a secondary means of control.
- Drop mats for extended work practices
'- Permit to work includes hand back process which confirms that site is returned to original condition and clear of tools
- Supervision
- Workplace pre start and periodic inspection
'- Tool bags
- Use of Gin Wheels, cranes, cages
'- Exclusion zones established underneath all rope access working areas
- All tools must have a lanyard which attached to a secure point on the harness or suspended on a separate ropes. Over 8Kg tools must be suspended independently from the user. ICOP Part 3 - Annex M, Contractor rope access operational procedure Section 17.1 </t>
  </si>
  <si>
    <t>Hazardous Substances</t>
  </si>
  <si>
    <t>• Hazardous substances
• Natural Environment</t>
  </si>
  <si>
    <t>•	Hazardous chemical application form
•	Hazardous material management procedure
•	Hazardous chemical register
•	Mt holland &amp; refinery - hazardous materials management procedure
•	Theft of detonators and explosives, hazardous chemicals, plant equipment and fuels - trigger response plan guideline (tarp)
•	Hazardous materials plan - liberty industrial
'Read and understand SWMS - Product/Chemical Risk Assessment and SWMS to determine the need for the substance and if it can be substituted for a safer product.
- Ensure the area is well ventilated.
- PPE appropriate for the product and Job to be worn at all times and adequate ventilation when working in areas of limited ventilation.
- Eliminate all ignition sources such as cigarettes, flames, mobile phones from storage areas.
- Chemical approval process
-SDS available at the location of works
'Cylinders secured on vehicles when transported, cages for transportation
- Cylinders transported in purpose built trolleys
- Compliance with AS 4332-2004 (The storage and handling of gases in cylinders).
- Cylinders to be stored in upright position in a racking system using a non abrasive, coated chain to hold in position.
'-Bunding - storage and generator (Infrastructure design at refinery to AS)
-Operational controls
-Interlock generator operation with diesel storage feed pump
-Spill kits and training in use.
-Pre start regular inspections
-Inspection of plant &amp; full commissioning
-Concrete/ dedicated bunded usage and or refuelling areas.
-Work place inspections, Task Obs, Availability of SDS. Chemalert and following site access requirements and controls.
- Ensure LPG storage area is provided which complies with DG requirements (including exclusion of ignition sources, separation distances, etc.)</t>
  </si>
  <si>
    <t>Entanglement and Crushing</t>
  </si>
  <si>
    <t>• Gravitational 
• Mechanical Energy
• Work Environment</t>
  </si>
  <si>
    <t>- Adequate and compliant Barriers.
- Controls as per safety plan/JHA/SWMS
- Permit to work - working at height, Spotters
- Training in W@H, Scaffolding, Crane usage and EWP usage
- PPE - fall restraint, fall arrest, fall prevention correct &amp; maintained.  
- EWP fitted with correct proximity devices. 
- Work place inspections and task observations conducted 
- Compliance to AS 1657, AS1892, AS4576</t>
  </si>
  <si>
    <t>Excavations and Penetrations</t>
  </si>
  <si>
    <t>•	Excavation and penetration permit
•	Excavation and penetration procedure
•	Critical risk management standard template - standard 9 - ground disturbance and excavations critical control verification
'- JSA to include earthworks activities, risks and controls.
- Excavation and Surface Penetration Risk assessment
- GIS drawings for known services
- Hand digging around buried services
- Excavation permit
- P&amp;ID reviewed as part of the excavation activity
- Pipe work is above ground on site except for under roads
- Isolation procedure for pipe work change out
- Excavation and Surface Penetration Risk assessment.
'- Work area to be appropriately barricaded, delineated to prevent unnecessary traffic, plant or personnel in accordance with Site Traffic Management Plan.
- Appropriate signage to be used on all approach sides.
All services terminated. Review all in-ground drawings available prior to each excavation task. 
-Use a spotter when digging to identify any in-ground identifiers of services before impact. 
-Management of the excavation via barricading and signage.
-Task JHA/SWMS, Work place inspections, Task Obs.
- Operators to have necessary tickets and VOCs in place prior to commencement of task.
- Hand digging around buried services"
- Regular inspections of excavations
- escape path put in place for fauna
- Fauna barricades put in place
- Engineers define shoring requirements
- Excavation sides to be appropriately shored
- Confined space permit if greater than a specified depth (AS2865) or deemed to be a confined space"
- Excavation and penetration certificate
- Exit ramps for all trenches left overnight
- Auger holes capped at night
- Trench fauna inspection for all trenches 
- Work area to be appropriately barricaded, delineated to prevent unnecessary traffic, plant or personnel in accordance with Site Traffic Management Plan.</t>
  </si>
  <si>
    <t>Hazardous Energy</t>
  </si>
  <si>
    <t>• Electrical Energy 
• Gravitational Energy
• Mechanical Energy
• Pressure 
• Radiation Energy 
•Thermal/Fire/Explosion
- Use of faulty/damaged equipment, 
- Unknown energy source. 
- Poor electrical installations
- Inexperienced personnel
- Unauthorised equipment being used
- Unauthorised modification to electrical equipment
- Poor storage and lack of maintenance.
- Incorrect equipment / tool used for the task.
- Equipment's not isolated correctly
- Equipment / tool used in the incorrect manner.
- Working on live equipment e.g., fault finding activities
- Incorrectly isolated equipment
- Inexperienced personnel
- Personnel taking shortcuts</t>
  </si>
  <si>
    <t xml:space="preserve">•	Critical Risk Management Standard Template - Standard 1 - Exposure To Hazardous Energy Critical Control Verification
'Permit to work system 
- Isolation Procedure
- Lock out/tag out
- P&amp;ID include identification of the equipment
- Isolation verification for each isolation by competant for the maintenance personnel
- Isolation list includes all isolations that have been done
- Isolation tags for each isolation point (matches the permit number)
- approved isolation authority personnel undertake isolation and the tagging of equipment.
'- All electrical installations and equipment shall comply with AS/NZS 3000-2007 electrical requirements. 
'- All tools and equipment that are used shall be maintained in accordance with manufacturers recommendations, have required guards in place, and are in good working order.
'- Visual inspection prior to use to ensure integrity, guards are attached and quarterly tag affixed.
- Quarterly testing and tagging as per statutory requirements.
- All tools and equipment that are used shall be maintained in accordance with manufacturers recommendations, have required guards in place, and are in good working order.
- Dedicated tool storage.
-All works to be conducted by licensened tradesperson (electricians, etc.) 
-Drawings of all delivered electrical equipment reviewed prior to energisation. 
-Correct equipment and PPE available and in-use for HV work.
- Electrical Plant register to be maintained to identify all equipment subject to quarterly inspections.
- Inspections by qualified electrical tradespersons and defective items placed out of service until fixed.
- VRD's on all welding machines.
- Visual inspection of all electrical equipment prior to use"
- Earth breaker protections on all 240 v outputs and inspected as per schedule. 
- Electrical installations by qualified electrical tradespersons only. 
- All electrical installations and equipment shall comply with AS/NZS 3000-2007 electrical requirements. "
- Electrical installations by qualified electrical tradespersons only. 
- Inspections by qualified electrical tradespersons and defective items placed out of service until fixed.
- No unauthorised equipment on site
- Defective items placed out of service until fixed.
- Experienced competent / qualified electrical personnel (VoC'd) . </t>
  </si>
  <si>
    <t>Rare</t>
  </si>
  <si>
    <t>Hot Works</t>
  </si>
  <si>
    <t>• Ergonomics
• Lighting
• Radiation energy</t>
  </si>
  <si>
    <t>•	Hot work permit
•	Hot work procedure
•	Designated hot work area register</t>
  </si>
  <si>
    <t>Psychosocial</t>
  </si>
  <si>
    <t>• Work environment</t>
  </si>
  <si>
    <t>- EAP 
- Mates at Work
- DMIRS Audit
- Mental Health First Aid for supervisors
- Toolbox topic on mental wellbeing (daily)
- Mental Health campaigns (R U OK)</t>
  </si>
  <si>
    <t>Explosives</t>
  </si>
  <si>
    <t>• Noise and vibration 
• Pressure
• Thermal/Fire/Explosion energy</t>
  </si>
  <si>
    <t>•	Theft Of Detonators And Explosives, Hazardous Chemicals, Plant Equipment And Fuels - Trigger Response Plan Guideline (Tarp)</t>
  </si>
  <si>
    <t>Slope Failure</t>
  </si>
  <si>
    <t>•	Procedures and Permits shall be in place, communicated and followed.
•	Geotechnical design implemented into slope construction plan
•	Geotechnical inspections and monitoring systems.
•	Regular inspections &amp; monitoring of tailings &amp; water storage facilities, pit walls &amp; crests, stockpiles &amp; dumps
•	Ground Control Management Plan
•	Competent &amp; Qualified Geotechnical Engineer
•	Barricades shall be erected as per Statutory and Project requirements Including the use of warning signs/tags</t>
  </si>
  <si>
    <t>Heavy Mobile Equipment</t>
  </si>
  <si>
    <t>• Climatic natural events
•Lighting
• Mechanical Energy
• Personal behaviour
• Work environment</t>
  </si>
  <si>
    <t>- Health and safety management plan
- Permit to work
- Lifting plans
- Training and VOC
- Register of itinerant classified plant. 
- Work place inspections, Task Obs
'-	Three point of contact, access plant facing forward,
-	No items to be carried accessing/egressing SME
-	Pres-start check on SME( check condition of steps and handrails, remove mud,etc.)
-	Communication / familiarisation of area, change management processes, inspection of area, competent operators, signage, call up points, pits permit
-	Monitoring, inspection of area, competent operators who can identify ground conditions, windrows / edge protection, exclusion zones
-	Tyre management plans and monitoring of tyre condition / temperature
-	Ergonomic assessment, seating design and plant maintenance, job rotation</t>
  </si>
  <si>
    <t>Traffic Management</t>
  </si>
  <si>
    <t>• Climatic natural events
• Lighting
• Mechanical Energy
- Breakdown of communication between personnel
- Failure to delineate the worksite
- Congested work areas
- Distracted pedestrians
- Blind corners around the worksite
- Poor parking practices (parking too close to work area)</t>
  </si>
  <si>
    <t>- Positive Communications between personnel
- Barricading around the worksite
- Spotter for any heavy vehicle movement in congested areas
- Designated pedestrian areas
- Job planning
- Prestart meetings
- Barricading around work areas and signage
- Barricading around process equipment near roads
- Adherence to mobile phone approval and use on site
- Positive Communications between personnel
- Barricading around work areas and signage
- Barricading around process equipment near roads
- Traffic Management Plan
- Designated parking areas</t>
  </si>
  <si>
    <t>Stack Extension - Structural frame build &amp; stack installation</t>
  </si>
  <si>
    <t>SOW: Installation of structural frame and stack extension to 97m (SRG Global)
21 May - 15 Jun</t>
  </si>
  <si>
    <t>Operational</t>
  </si>
  <si>
    <t>Pre-mobilisation - Induction, PTW, PH and Site Famil</t>
  </si>
  <si>
    <t xml:space="preserve">Mobilise people, equipment and office containers, </t>
  </si>
  <si>
    <t>Delay in mobilising people, plant &amp; equipment</t>
  </si>
  <si>
    <t>Schedule</t>
  </si>
  <si>
    <t>Possible</t>
  </si>
  <si>
    <r>
      <t>- Portable offices to be inspected and approved by COV electrical dept, 
- Laydown yard has been allocated by Covalent, 
- Vehicles and mobile equipment to be mobilised including: vans, 3 x utes, telehandler, franna
- people mobilisation - site induction, Permit holder training, site famil to be completed, **clarify if contract supervisor can do site famil?** 
- **PPE requirements - **email PPE site maps (</t>
    </r>
    <r>
      <rPr>
        <b/>
        <sz val="8"/>
        <color rgb="FF000000"/>
        <rFont val="Arial"/>
        <family val="2"/>
      </rPr>
      <t>Deepak</t>
    </r>
    <r>
      <rPr>
        <sz val="8"/>
        <color rgb="FF000000"/>
        <rFont val="Arial"/>
        <family val="2"/>
      </rPr>
      <t xml:space="preserve">)**
- **Chemical boots - exemption is to be given by </t>
    </r>
    <r>
      <rPr>
        <b/>
        <sz val="8"/>
        <color rgb="FF000000"/>
        <rFont val="Arial"/>
        <family val="2"/>
      </rPr>
      <t>Craig &amp; Chris</t>
    </r>
    <r>
      <rPr>
        <sz val="8"/>
        <color rgb="FF000000"/>
        <rFont val="Arial"/>
        <family val="2"/>
      </rPr>
      <t xml:space="preserve"> (COV)**
- **DAP training required. DAP will be provided by COV. 
- **Radios to be provided by COV (</t>
    </r>
    <r>
      <rPr>
        <b/>
        <sz val="8"/>
        <color rgb="FF000000"/>
        <rFont val="Arial"/>
        <family val="2"/>
      </rPr>
      <t>Craig</t>
    </r>
    <r>
      <rPr>
        <sz val="8"/>
        <color rgb="FF000000"/>
        <rFont val="Arial"/>
        <family val="2"/>
      </rPr>
      <t xml:space="preserve">)**
</t>
    </r>
  </si>
  <si>
    <t>Job setup</t>
  </si>
  <si>
    <t>moving traffic, 
plant operational.</t>
  </si>
  <si>
    <t xml:space="preserve"> • Critical Injury 
• Permanent disability
• One or more fatalities
</t>
  </si>
  <si>
    <r>
      <t>- barricading, exclusion zone. Roads around calciners 1&amp;2 and acid roasts 1&amp;2.
- when crane boom is down, road needs closed 120m (between calc1 and AR2)
- Planning meeting 7am daily to discuss SIMOPS. 
- crane lowers when 9.8m/s wind speed.
- Crane operations only on D/S. 
- **Need laydowndown area for crane - COV (</t>
    </r>
    <r>
      <rPr>
        <b/>
        <sz val="8"/>
        <color rgb="FF000000"/>
        <rFont val="Arial"/>
        <family val="2"/>
      </rPr>
      <t>Deepak</t>
    </r>
    <r>
      <rPr>
        <sz val="8"/>
        <color rgb="FF000000"/>
        <rFont val="Arial"/>
        <family val="2"/>
      </rPr>
      <t>)
- Modules 1-3 uses smaller crane (130t)
- set exclusion zone for the steel frames. 
- no underground services - already checked during civil works
- above ground services - 
- **</t>
    </r>
    <r>
      <rPr>
        <b/>
        <sz val="8"/>
        <color rgb="FF000000"/>
        <rFont val="Arial"/>
        <family val="2"/>
      </rPr>
      <t>Deepak</t>
    </r>
    <r>
      <rPr>
        <sz val="8"/>
        <color rgb="FF000000"/>
        <rFont val="Arial"/>
        <family val="2"/>
      </rPr>
      <t xml:space="preserve"> to provide drawings on services (under and above ground)
- ground compaction test has been done. **</t>
    </r>
    <r>
      <rPr>
        <b/>
        <sz val="8"/>
        <color rgb="FF000000"/>
        <rFont val="Arial"/>
        <family val="2"/>
      </rPr>
      <t>Deepak</t>
    </r>
    <r>
      <rPr>
        <sz val="8"/>
        <color rgb="FF000000"/>
        <rFont val="Arial"/>
        <family val="2"/>
      </rPr>
      <t xml:space="preserve"> to provide
Traffic:
- traffic for 3.5m length, 3m height - clearance is okay, designated pathway? - Deepak to provide Traffic Flow Diagram
- enter gate 1, go on ring road, turn into calciner road. 
- **</t>
    </r>
    <r>
      <rPr>
        <b/>
        <sz val="8"/>
        <color rgb="FF000000"/>
        <rFont val="Arial"/>
        <family val="2"/>
      </rPr>
      <t>Thanes to provide traffic diagram</t>
    </r>
    <r>
      <rPr>
        <sz val="8"/>
        <color rgb="FF000000"/>
        <rFont val="Arial"/>
        <family val="2"/>
      </rPr>
      <t xml:space="preserve"> and Craig to review (for truck traffic flow)
- Truck driver will be escorted. or complete induction. 
- One day notice to gatehouse - for any deliveries. Provide how many trucks and content, 
</t>
    </r>
  </si>
  <si>
    <t xml:space="preserve">Train 1 - 
Install structural frame module 1 
</t>
  </si>
  <si>
    <t xml:space="preserve">Cranes &amp; lifting - dropped objects, suspended loads, 
Hot work - fire risks
SIMOPS - calciner operational
</t>
  </si>
  <si>
    <t xml:space="preserve">Cranes &amp; Lifting:
• Critical Injury 
• Permanent disability
• One or more fatalities
Demolition:
- SIMOPS,
- interaction with traffic &amp; HMEs
</t>
  </si>
  <si>
    <t xml:space="preserve">- Lifting plan to be reviewed/approved by Covalent Representative. 
- Designated SME and or qualified supervisor to determine the methods, equipment and develop plans for all lifting
- PTW stage 1 - no isolation, stage 2 - with isolation. 
- 30 people working at once. 
- COV to setup remote lockbox in the field. 
- T2 stack extension - date from 22 Jun &amp; planning **Raj to plan with Garth/Chris
- Overload protection on the cranes
- Designated crane radio channel in place (separate radio channel between crane operator, rigger and spotter)
- Positive Communication – Lifting activity stops if communication lost occur
- Adequate barricading &amp; exclusion zone
- High Risk License for all crane operators, dogman and riggers and Verification of competency
- Personnel cage procedure and approvals: Certified and registered Personnel cage includes tags and SWL
- Daily pre-start checks &amp; recording systems 
- Manufacturers test certification to accompany all lifting and rigging equipment.
- Visual inspections to be conducted prior to each use of all lifting equipment including lifting lugs
- Registration, certification, annual inspection, testing and maintenance documentation required prior to mobilisation of lifting and rigging equipment.
- Adequate storage facility provided for all lifting equipment
- Lifting equipment to be inspected at 3 monthly intervals by a competent person, tagged and documented in a Rigging Register. "
- Daily weather forecast at prestart included in job planning
- Wind speed cut off for crane operations (9m/s)
- Spotters to be used on all occasions during operations.
- SWMS to include Crane activities, congestion risks and controls.
</t>
  </si>
  <si>
    <r>
      <t xml:space="preserve">- Lifting plan to be reviewed/approved by </t>
    </r>
    <r>
      <rPr>
        <b/>
        <sz val="8"/>
        <color rgb="FF000000"/>
        <rFont val="Arial"/>
        <family val="2"/>
      </rPr>
      <t>Covalent Representative</t>
    </r>
    <r>
      <rPr>
        <sz val="8"/>
        <color rgb="FF000000"/>
        <rFont val="Arial"/>
        <family val="2"/>
      </rPr>
      <t xml:space="preserve">. 
- Designated SME and or qualified supervisor to determine the methods, equipment and develop plans for all lifting
- PTW stage 1 - no isolation, stage 2 - with isolation. 
- 30 people working at once. 
- **COV to setup remote lockbox in the field </t>
    </r>
    <r>
      <rPr>
        <b/>
        <sz val="8"/>
        <color rgb="FF000000"/>
        <rFont val="Arial"/>
        <family val="2"/>
      </rPr>
      <t>(Chris Calvert)</t>
    </r>
    <r>
      <rPr>
        <sz val="8"/>
        <color rgb="FF000000"/>
        <rFont val="Arial"/>
        <family val="2"/>
      </rPr>
      <t xml:space="preserve">
- T2 stack extension - date from 22 Jun &amp; planning **</t>
    </r>
    <r>
      <rPr>
        <b/>
        <sz val="8"/>
        <color rgb="FF000000"/>
        <rFont val="Arial"/>
        <family val="2"/>
      </rPr>
      <t>Raj to plan with Garth/Chris</t>
    </r>
    <r>
      <rPr>
        <sz val="8"/>
        <color rgb="FF000000"/>
        <rFont val="Arial"/>
        <family val="2"/>
      </rPr>
      <t xml:space="preserve">
</t>
    </r>
  </si>
  <si>
    <t xml:space="preserve">Train 1
Install module 2. 
</t>
  </si>
  <si>
    <t xml:space="preserve">Cranes &amp; lifting - dropped objects, suspended loads, EWP.
Hot work 
Traffic - interactions with vehicles/ pedestrians
</t>
  </si>
  <si>
    <t xml:space="preserve">• Critical Injury 
• Permanent disability
• One or more fatalities
</t>
  </si>
  <si>
    <r>
      <t>- Uneven ground. Gas line above. 
- **</t>
    </r>
    <r>
      <rPr>
        <b/>
        <sz val="8"/>
        <color rgb="FF000000"/>
        <rFont val="Arial"/>
        <family val="2"/>
      </rPr>
      <t xml:space="preserve">Crane Corp </t>
    </r>
    <r>
      <rPr>
        <sz val="8"/>
        <color rgb="FF000000"/>
        <rFont val="Arial"/>
        <family val="2"/>
      </rPr>
      <t>- confirm on crane location &amp; develop lifting plan. COV to review and approve. 
- Gas line into ARC - barricade around gas lines to prevent interactions
- Need info - all services in the area - **</t>
    </r>
    <r>
      <rPr>
        <b/>
        <sz val="8"/>
        <color rgb="FF000000"/>
        <rFont val="Arial"/>
        <family val="2"/>
      </rPr>
      <t>Deepak</t>
    </r>
    <r>
      <rPr>
        <sz val="8"/>
        <color rgb="FF000000"/>
        <rFont val="Arial"/>
        <family val="2"/>
      </rPr>
      <t xml:space="preserve"> to provide drawings for all services under and above ground. 
- Preassembly on western side of the stack. 
-Traffic management plan - site road design &amp; parking  layout.
- Site signage
- Inductions &amp; expectations reinforced
- Drivers licenses reviewed and entered into onboarding records. 
- D&amp;A testing regime in place
- Adherance to FFW and Fatigue protocols.
- Health and safety management plan, VOC and Licensing requirements. 
- Work place inspections, Task Obs.
- Daily pre-start inspection on vehicle
- Regulated speed and minimise vehicle movement, monitor and assess.
- SIMOPS review prior to starting work
</t>
    </r>
  </si>
  <si>
    <r>
      <t>- Uneven ground. Gas line above. 
- **</t>
    </r>
    <r>
      <rPr>
        <b/>
        <sz val="8"/>
        <color rgb="FF000000"/>
        <rFont val="Arial"/>
        <family val="2"/>
      </rPr>
      <t xml:space="preserve">Crane Corp </t>
    </r>
    <r>
      <rPr>
        <sz val="8"/>
        <color rgb="FF000000"/>
        <rFont val="Arial"/>
        <family val="2"/>
      </rPr>
      <t>- confirm on crane location &amp; develop lifting plan. COV to review and approve. 
- Gas line into ARC - barricade around gas lines to prevent interactions
- Need info - all services in the area - **</t>
    </r>
    <r>
      <rPr>
        <b/>
        <sz val="8"/>
        <color rgb="FF000000"/>
        <rFont val="Arial"/>
        <family val="2"/>
      </rPr>
      <t>Deepak</t>
    </r>
    <r>
      <rPr>
        <sz val="8"/>
        <color rgb="FF000000"/>
        <rFont val="Arial"/>
        <family val="2"/>
      </rPr>
      <t xml:space="preserve"> to provide drawings for all services under and above ground. 
</t>
    </r>
  </si>
  <si>
    <t>Train 1
Deconstruct the stack (above 1st flange)</t>
  </si>
  <si>
    <t xml:space="preserve">Cranes &amp; lifting - dropped objects, suspended loads, 
Working at heights, 
Dropped objects 
</t>
  </si>
  <si>
    <t>All of the above</t>
  </si>
  <si>
    <t xml:space="preserve">Train 1
Preassembly module 3, </t>
  </si>
  <si>
    <t xml:space="preserve">Cranes &amp; lifting - dropped objects, suspended loads, 
Work at Height - 
Dropped objects - 
SIMOPS - shutdown activities around
</t>
  </si>
  <si>
    <r>
      <t>- Preassembly on eastern side,
- uneven ground - **</t>
    </r>
    <r>
      <rPr>
        <b/>
        <sz val="8"/>
        <color rgb="FF000000"/>
        <rFont val="Arial"/>
        <family val="2"/>
      </rPr>
      <t>Deepak</t>
    </r>
    <r>
      <rPr>
        <sz val="8"/>
        <color rgb="FF000000"/>
        <rFont val="Arial"/>
        <family val="2"/>
      </rPr>
      <t xml:space="preserve"> - level the ground &amp; put the plate (SRG)
- W@H, EWP, pipe rack nearby
- Heights Rescue - Trigger Response Plan Guideline (Tarp)
- All rope access personnel must have in-date IRATA certification
- Use only certified and recognised anchor points 
- Rope Access Pre-start checklist have been completed
- SWMS, Rescue Plan and 5x5 has been developed agreed and in place
- All rope access equipment shall undergo a pre-use and 6 monthly detailed inspection
- Adhere to Contractor rope access operational procedure and IRATA International Code of Practice (ICOP)
</t>
    </r>
  </si>
  <si>
    <t>Train 1
Stack demolition</t>
  </si>
  <si>
    <r>
      <t>- All of the above controls,
- interaction risk with structures around, - mancage, cranes &amp; lifting
- Positioning the crane is critical. **</t>
    </r>
    <r>
      <rPr>
        <b/>
        <sz val="8"/>
        <color rgb="FF000000"/>
        <rFont val="Arial"/>
        <family val="2"/>
      </rPr>
      <t xml:space="preserve">Crane Corp </t>
    </r>
    <r>
      <rPr>
        <sz val="8"/>
        <color rgb="FF000000"/>
        <rFont val="Arial"/>
        <family val="2"/>
      </rPr>
      <t xml:space="preserve">to develop the lifting plan, 
- Two mancages are required - </t>
    </r>
    <r>
      <rPr>
        <b/>
        <sz val="8"/>
        <color rgb="FF000000"/>
        <rFont val="Arial"/>
        <family val="2"/>
      </rPr>
      <t>Crane Corp</t>
    </r>
    <r>
      <rPr>
        <sz val="8"/>
        <color rgb="FF000000"/>
        <rFont val="Arial"/>
        <family val="2"/>
      </rPr>
      <t xml:space="preserve"> to provide
- **</t>
    </r>
    <r>
      <rPr>
        <b/>
        <sz val="8"/>
        <color rgb="FF000000"/>
        <rFont val="Arial"/>
        <family val="2"/>
      </rPr>
      <t>Craig (COV)</t>
    </r>
    <r>
      <rPr>
        <sz val="8"/>
        <color rgb="FF000000"/>
        <rFont val="Arial"/>
        <family val="2"/>
      </rPr>
      <t xml:space="preserve"> to develop Rescue plan 
- use 2-3 spotters
Dropped objects:
- all tools will be lanyarded - </t>
    </r>
    <r>
      <rPr>
        <b/>
        <sz val="8"/>
        <color rgb="FF000000"/>
        <rFont val="Arial"/>
        <family val="2"/>
      </rPr>
      <t>SRG to provide and ensure</t>
    </r>
    <r>
      <rPr>
        <sz val="8"/>
        <color rgb="FF000000"/>
        <rFont val="Arial"/>
        <family val="2"/>
      </rPr>
      <t xml:space="preserve">
- bolts will be on lifting bags, which are connected to lanyards - </t>
    </r>
    <r>
      <rPr>
        <b/>
        <sz val="8"/>
        <color rgb="FF000000"/>
        <rFont val="Arial"/>
        <family val="2"/>
      </rPr>
      <t>SRG to provide and ensure</t>
    </r>
    <r>
      <rPr>
        <sz val="8"/>
        <color rgb="FF000000"/>
        <rFont val="Arial"/>
        <family val="2"/>
      </rPr>
      <t xml:space="preserve">
</t>
    </r>
  </si>
  <si>
    <r>
      <t>- Positioning the crane is critical. **</t>
    </r>
    <r>
      <rPr>
        <b/>
        <sz val="8"/>
        <color rgb="FF000000"/>
        <rFont val="Arial"/>
        <family val="2"/>
      </rPr>
      <t xml:space="preserve">Crane Corp </t>
    </r>
    <r>
      <rPr>
        <sz val="8"/>
        <color rgb="FF000000"/>
        <rFont val="Arial"/>
        <family val="2"/>
      </rPr>
      <t xml:space="preserve">to develop the lifting plan, 
- Two mancages are required - </t>
    </r>
    <r>
      <rPr>
        <b/>
        <sz val="8"/>
        <color rgb="FF000000"/>
        <rFont val="Arial"/>
        <family val="2"/>
      </rPr>
      <t>Crane Corp</t>
    </r>
    <r>
      <rPr>
        <sz val="8"/>
        <color rgb="FF000000"/>
        <rFont val="Arial"/>
        <family val="2"/>
      </rPr>
      <t xml:space="preserve"> to provide
- **</t>
    </r>
    <r>
      <rPr>
        <b/>
        <sz val="8"/>
        <color rgb="FF000000"/>
        <rFont val="Arial"/>
        <family val="2"/>
      </rPr>
      <t>Craig (COV)</t>
    </r>
    <r>
      <rPr>
        <sz val="8"/>
        <color rgb="FF000000"/>
        <rFont val="Arial"/>
        <family val="2"/>
      </rPr>
      <t xml:space="preserve"> to develop Rescue plan 
- use 2-3 spotters
Dropped objects:
- all tools will be lanyarded - </t>
    </r>
    <r>
      <rPr>
        <b/>
        <sz val="8"/>
        <color rgb="FF000000"/>
        <rFont val="Arial"/>
        <family val="2"/>
      </rPr>
      <t>SRG to provide and ensure</t>
    </r>
    <r>
      <rPr>
        <sz val="8"/>
        <color rgb="FF000000"/>
        <rFont val="Arial"/>
        <family val="2"/>
      </rPr>
      <t xml:space="preserve">
- bolts will be on lifting bags, which are connected to lanyards - </t>
    </r>
    <r>
      <rPr>
        <b/>
        <sz val="8"/>
        <color rgb="FF000000"/>
        <rFont val="Arial"/>
        <family val="2"/>
      </rPr>
      <t>SRG to provide and ensure</t>
    </r>
    <r>
      <rPr>
        <sz val="8"/>
        <color rgb="FF000000"/>
        <rFont val="Arial"/>
        <family val="2"/>
      </rPr>
      <t xml:space="preserve">
</t>
    </r>
  </si>
  <si>
    <t>Train 1
Assembly module 2 to module 1</t>
  </si>
  <si>
    <t xml:space="preserve">- All of the above controls, 
- EWP and cranage.
- Guiding the load 
- push pull stick and double tag line
</t>
  </si>
  <si>
    <t>Train 1
Install stack pipe segments C&amp;D</t>
  </si>
  <si>
    <t xml:space="preserve">- All of the above controls
</t>
  </si>
  <si>
    <t>Train 1
Install module 3</t>
  </si>
  <si>
    <r>
      <t>- All of the above controls 
- rope access personnel - internal bolts assembly
- **</t>
    </r>
    <r>
      <rPr>
        <b/>
        <sz val="8"/>
        <color rgb="FF000000"/>
        <rFont val="Arial"/>
        <family val="2"/>
      </rPr>
      <t xml:space="preserve">SRG will provide rescue plan </t>
    </r>
    <r>
      <rPr>
        <sz val="8"/>
        <color rgb="FF000000"/>
        <rFont val="Arial"/>
        <family val="2"/>
      </rPr>
      <t xml:space="preserve">- COV to review
</t>
    </r>
  </si>
  <si>
    <r>
      <t>- **</t>
    </r>
    <r>
      <rPr>
        <b/>
        <sz val="8"/>
        <color rgb="FF000000"/>
        <rFont val="Arial"/>
        <family val="2"/>
      </rPr>
      <t xml:space="preserve">SRG will provide rescue plan </t>
    </r>
    <r>
      <rPr>
        <sz val="8"/>
        <color rgb="FF000000"/>
        <rFont val="Arial"/>
        <family val="2"/>
      </rPr>
      <t xml:space="preserve">- COV to review
</t>
    </r>
  </si>
  <si>
    <t>Train 1
Install segments E</t>
  </si>
  <si>
    <t>Train 1 
Install module 4  (already preassembled)</t>
  </si>
  <si>
    <t>As above</t>
  </si>
  <si>
    <t>Train 1
Install segment F</t>
  </si>
  <si>
    <t>Train 1
Install module 5  (already preassembled)</t>
  </si>
  <si>
    <t>Train 1
Install segment G&amp;H</t>
  </si>
  <si>
    <t>General:
Derigging modules</t>
  </si>
  <si>
    <t xml:space="preserve">- Mancage &amp; rope access 
- mancage rescue plan and rope access rescue plan
- </t>
  </si>
  <si>
    <t>Injury / Incident notification</t>
  </si>
  <si>
    <t>Personnel injured and require immediate response</t>
  </si>
  <si>
    <t>Injured personnel not attended timely</t>
  </si>
  <si>
    <r>
      <t xml:space="preserve">- </t>
    </r>
    <r>
      <rPr>
        <b/>
        <sz val="8"/>
        <color rgb="FF000000"/>
        <rFont val="Arial"/>
        <family val="2"/>
      </rPr>
      <t>COV</t>
    </r>
    <r>
      <rPr>
        <sz val="8"/>
        <color rgb="FF000000"/>
        <rFont val="Arial"/>
        <family val="2"/>
      </rPr>
      <t xml:space="preserve"> to provide radios to workgroup, 
- </t>
    </r>
    <r>
      <rPr>
        <b/>
        <sz val="8"/>
        <color rgb="FF000000"/>
        <rFont val="Arial"/>
        <family val="2"/>
      </rPr>
      <t>COV</t>
    </r>
    <r>
      <rPr>
        <sz val="8"/>
        <color rgb="FF000000"/>
        <rFont val="Arial"/>
        <family val="2"/>
      </rPr>
      <t xml:space="preserve"> to provide site famil, site Emergency contact number, 
- </t>
    </r>
    <r>
      <rPr>
        <b/>
        <sz val="8"/>
        <color rgb="FF000000"/>
        <rFont val="Arial"/>
        <family val="2"/>
      </rPr>
      <t>COV</t>
    </r>
    <r>
      <rPr>
        <sz val="8"/>
        <color rgb="FF000000"/>
        <rFont val="Arial"/>
        <family val="2"/>
      </rPr>
      <t xml:space="preserve"> to setup a remote swipe reader box - to account for people during mustering, evacuation or Shelter in place, 
- </t>
    </r>
    <r>
      <rPr>
        <b/>
        <sz val="8"/>
        <color rgb="FF000000"/>
        <rFont val="Arial"/>
        <family val="2"/>
      </rPr>
      <t>COV</t>
    </r>
    <r>
      <rPr>
        <sz val="8"/>
        <color rgb="FF000000"/>
        <rFont val="Arial"/>
        <family val="2"/>
      </rPr>
      <t xml:space="preserve"> to provide DAPs</t>
    </r>
  </si>
  <si>
    <r>
      <rPr>
        <b/>
        <sz val="8"/>
        <color rgb="FF000000"/>
        <rFont val="Arial"/>
        <family val="2"/>
      </rPr>
      <t>Craig (COV) to action:</t>
    </r>
    <r>
      <rPr>
        <sz val="8"/>
        <color rgb="FF000000"/>
        <rFont val="Arial"/>
        <family val="2"/>
      </rPr>
      <t xml:space="preserve">
- COV to provide radios to workgroup, 
- COV to provide site famil, site Emergency contact number, 
- COV to setup a remote swipe reader box - to account for people during mustering, evacuation or Shelter in place, 
- COV to provide DAPs</t>
    </r>
  </si>
  <si>
    <t>Site evacuation</t>
  </si>
  <si>
    <t>Personnel not accounted during evacuation or SIP</t>
  </si>
  <si>
    <t>as above</t>
  </si>
  <si>
    <t>SIMOPS - Plant operations</t>
  </si>
  <si>
    <t>Hazardous chemicals</t>
  </si>
  <si>
    <r>
      <rPr>
        <b/>
        <sz val="8"/>
        <color rgb="FF000000"/>
        <rFont val="Arial"/>
        <family val="2"/>
      </rPr>
      <t>Hazardous chemicals:</t>
    </r>
    <r>
      <rPr>
        <sz val="8"/>
        <color rgb="FF000000"/>
        <rFont val="Arial"/>
        <family val="2"/>
      </rPr>
      <t xml:space="preserve">
• Critical Injury 
• Permanent disability
• One or more fatalities</t>
    </r>
  </si>
  <si>
    <t xml:space="preserve">- All workers must complete Site Familiarisation walks 
- All workers must complete Diphoterine awareness training
- Notify Covalent of any hazardous chemicals brought onsite. 
</t>
  </si>
  <si>
    <t>Rating</t>
  </si>
  <si>
    <t>Almost certain</t>
  </si>
  <si>
    <t>Score</t>
  </si>
  <si>
    <t>Yes</t>
  </si>
  <si>
    <t>Approvals</t>
  </si>
  <si>
    <t>Critical Risk</t>
  </si>
  <si>
    <t>No</t>
  </si>
  <si>
    <t>Process</t>
  </si>
  <si>
    <t>Operational Risk</t>
  </si>
  <si>
    <t>CAPEX</t>
  </si>
  <si>
    <t>OPEX</t>
  </si>
  <si>
    <t>Engineering</t>
  </si>
  <si>
    <t>Process &amp; Quality</t>
  </si>
  <si>
    <t>Production Impact</t>
  </si>
  <si>
    <t>Commercial</t>
  </si>
  <si>
    <t>Delivery</t>
  </si>
  <si>
    <t>Financial</t>
  </si>
  <si>
    <t>Mining</t>
  </si>
  <si>
    <t>Commissioning &amp; ramp up</t>
  </si>
  <si>
    <t>Technology</t>
  </si>
  <si>
    <t>Finance</t>
  </si>
  <si>
    <t>People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</si>
</sst>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22"/>
      <color rgb="FF808080"/>
      <name val="Microsoft JhengHei Light"/>
      <family val="2"/>
    </font>
    <font>
      <b/>
      <sz val="8"/>
      <color rgb="FFFFFFFF"/>
      <name val="Arial"/>
      <family val="2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24"/>
      <color theme="0" tint="-0.249977111117893"/>
      <name val="Calibri"/>
      <family val="2"/>
      <scheme val="minor"/>
    </font>
    <font>
      <sz val="11"/>
      <color rgb="FF000000"/>
      <name val="Calibri"/>
      <family val="2"/>
    </font>
    <font>
      <b/>
      <sz val="9"/>
      <color rgb="FFFFFFFF"/>
      <name val="Arial"/>
      <family val="2"/>
    </font>
    <font>
      <sz val="9"/>
      <color rgb="FF414B56"/>
      <name val="Arial"/>
      <family val="2"/>
    </font>
    <font>
      <b/>
      <sz val="9"/>
      <color rgb="FFFFFFFF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Times New Roman"/>
      <family val="1"/>
    </font>
    <font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4"/>
      <color rgb="FF808080"/>
      <name val="Arial"/>
      <family val="2"/>
    </font>
    <font>
      <b/>
      <sz val="11"/>
      <color rgb="FFFFFFFF"/>
      <name val="Calibri"/>
      <family val="2"/>
      <scheme val="minor"/>
    </font>
    <font>
      <b/>
      <sz val="16"/>
      <color rgb="FFFFFFFF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Arial"/>
      <family val="2"/>
    </font>
    <font>
      <b/>
      <sz val="8"/>
      <color rgb="FF000000"/>
      <name val="Arial"/>
      <family val="2"/>
    </font>
    <font>
      <b/>
      <sz val="8"/>
      <color rgb="FFC00000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  <fill>
      <patternFill patternType="solid">
        <fgColor rgb="FF586880"/>
        <bgColor rgb="FF586880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4471C4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rgb="FFF5F5F5"/>
      </patternFill>
    </fill>
    <fill>
      <patternFill patternType="solid">
        <fgColor theme="9"/>
        <bgColor theme="9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0" tint="-0.34998626667073579"/>
        <bgColor rgb="FF586880"/>
      </patternFill>
    </fill>
  </fills>
  <borders count="5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theme="4" tint="0.3999755851924192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170">
    <xf numFmtId="0" fontId="0" fillId="0" borderId="0" xfId="0"/>
    <xf numFmtId="0" fontId="2" fillId="2" borderId="0" xfId="1" applyFont="1" applyFill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5" fillId="4" borderId="1" xfId="1" applyFont="1" applyFill="1" applyBorder="1" applyAlignment="1">
      <alignment horizontal="center" vertical="center" readingOrder="1"/>
    </xf>
    <xf numFmtId="0" fontId="4" fillId="3" borderId="1" xfId="1" applyFont="1" applyFill="1" applyBorder="1" applyAlignment="1">
      <alignment horizontal="center" vertical="center" readingOrder="1"/>
    </xf>
    <xf numFmtId="0" fontId="2" fillId="2" borderId="0" xfId="1" applyFont="1" applyFill="1" applyAlignment="1">
      <alignment vertical="center" wrapText="1"/>
    </xf>
    <xf numFmtId="0" fontId="2" fillId="2" borderId="0" xfId="1" applyFont="1" applyFill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left" vertical="center" wrapText="1"/>
    </xf>
    <xf numFmtId="0" fontId="5" fillId="6" borderId="2" xfId="1" applyFont="1" applyFill="1" applyBorder="1" applyAlignment="1">
      <alignment horizontal="center" vertical="center" readingOrder="1"/>
    </xf>
    <xf numFmtId="0" fontId="5" fillId="6" borderId="2" xfId="1" applyFont="1" applyFill="1" applyBorder="1" applyAlignment="1">
      <alignment horizontal="left" vertical="center" readingOrder="1"/>
    </xf>
    <xf numFmtId="0" fontId="5" fillId="5" borderId="2" xfId="1" applyFont="1" applyFill="1" applyBorder="1" applyAlignment="1">
      <alignment horizontal="center" vertical="center" readingOrder="1"/>
    </xf>
    <xf numFmtId="0" fontId="5" fillId="0" borderId="2" xfId="1" applyFont="1" applyBorder="1" applyAlignment="1">
      <alignment horizontal="center" vertical="center" readingOrder="1"/>
    </xf>
    <xf numFmtId="0" fontId="5" fillId="6" borderId="2" xfId="1" applyFont="1" applyFill="1" applyBorder="1" applyAlignment="1">
      <alignment horizontal="center" vertical="center" wrapText="1" readingOrder="1"/>
    </xf>
    <xf numFmtId="0" fontId="0" fillId="0" borderId="0" xfId="0" applyAlignment="1">
      <alignment wrapText="1"/>
    </xf>
    <xf numFmtId="0" fontId="3" fillId="2" borderId="0" xfId="1" applyFont="1" applyFill="1" applyAlignment="1">
      <alignment horizontal="center" vertical="center" readingOrder="1"/>
    </xf>
    <xf numFmtId="0" fontId="4" fillId="3" borderId="9" xfId="1" applyFont="1" applyFill="1" applyBorder="1" applyAlignment="1">
      <alignment horizontal="center" vertical="center" wrapText="1" readingOrder="1"/>
    </xf>
    <xf numFmtId="0" fontId="6" fillId="0" borderId="13" xfId="0" applyFont="1" applyBorder="1" applyAlignment="1">
      <alignment vertical="center"/>
    </xf>
    <xf numFmtId="0" fontId="0" fillId="0" borderId="14" xfId="0" applyBorder="1" applyAlignment="1">
      <alignment vertical="center"/>
    </xf>
    <xf numFmtId="0" fontId="6" fillId="0" borderId="15" xfId="0" applyFont="1" applyBorder="1" applyAlignment="1">
      <alignment vertical="center"/>
    </xf>
    <xf numFmtId="0" fontId="0" fillId="0" borderId="16" xfId="0" applyBorder="1" applyAlignment="1">
      <alignment vertical="center" wrapText="1"/>
    </xf>
    <xf numFmtId="0" fontId="7" fillId="0" borderId="0" xfId="0" applyFont="1"/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 wrapText="1" readingOrder="1"/>
    </xf>
    <xf numFmtId="0" fontId="0" fillId="0" borderId="18" xfId="0" applyBorder="1" applyAlignment="1">
      <alignment wrapText="1"/>
    </xf>
    <xf numFmtId="0" fontId="0" fillId="0" borderId="19" xfId="0" applyBorder="1" applyAlignment="1">
      <alignment wrapText="1"/>
    </xf>
    <xf numFmtId="0" fontId="0" fillId="0" borderId="20" xfId="0" applyBorder="1" applyAlignment="1">
      <alignment wrapText="1"/>
    </xf>
    <xf numFmtId="0" fontId="0" fillId="0" borderId="0" xfId="0" applyAlignment="1">
      <alignment vertical="center" wrapText="1"/>
    </xf>
    <xf numFmtId="0" fontId="5" fillId="6" borderId="2" xfId="1" applyFont="1" applyFill="1" applyBorder="1" applyAlignment="1">
      <alignment horizontal="left" vertical="center" wrapText="1" readingOrder="1"/>
    </xf>
    <xf numFmtId="0" fontId="10" fillId="0" borderId="24" xfId="0" applyFont="1" applyBorder="1" applyAlignment="1">
      <alignment wrapText="1"/>
    </xf>
    <xf numFmtId="0" fontId="10" fillId="0" borderId="26" xfId="0" applyFont="1" applyBorder="1" applyAlignment="1">
      <alignment wrapText="1"/>
    </xf>
    <xf numFmtId="0" fontId="15" fillId="7" borderId="3" xfId="0" applyFont="1" applyFill="1" applyBorder="1" applyAlignment="1">
      <alignment horizontal="center" vertical="center" wrapText="1"/>
    </xf>
    <xf numFmtId="0" fontId="15" fillId="8" borderId="3" xfId="0" applyFont="1" applyFill="1" applyBorder="1" applyAlignment="1">
      <alignment horizontal="center" vertical="center" wrapText="1"/>
    </xf>
    <xf numFmtId="0" fontId="11" fillId="9" borderId="3" xfId="0" applyFont="1" applyFill="1" applyBorder="1" applyAlignment="1">
      <alignment horizontal="center" vertical="center" wrapText="1"/>
    </xf>
    <xf numFmtId="0" fontId="11" fillId="10" borderId="3" xfId="0" applyFont="1" applyFill="1" applyBorder="1" applyAlignment="1">
      <alignment horizontal="center" vertical="center" wrapText="1"/>
    </xf>
    <xf numFmtId="0" fontId="10" fillId="0" borderId="23" xfId="0" applyFont="1" applyBorder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0" fontId="9" fillId="13" borderId="21" xfId="0" applyFont="1" applyFill="1" applyBorder="1" applyAlignment="1">
      <alignment vertical="center" wrapText="1"/>
    </xf>
    <xf numFmtId="0" fontId="9" fillId="13" borderId="22" xfId="0" applyFont="1" applyFill="1" applyBorder="1" applyAlignment="1">
      <alignment wrapText="1"/>
    </xf>
    <xf numFmtId="0" fontId="3" fillId="14" borderId="0" xfId="1" applyFont="1" applyFill="1" applyAlignment="1">
      <alignment horizontal="center" vertical="center" readingOrder="1"/>
    </xf>
    <xf numFmtId="0" fontId="15" fillId="8" borderId="28" xfId="0" applyFont="1" applyFill="1" applyBorder="1" applyAlignment="1">
      <alignment horizontal="center" vertical="center" wrapText="1"/>
    </xf>
    <xf numFmtId="0" fontId="11" fillId="9" borderId="28" xfId="0" applyFont="1" applyFill="1" applyBorder="1" applyAlignment="1">
      <alignment horizontal="center" vertical="center" wrapText="1"/>
    </xf>
    <xf numFmtId="0" fontId="11" fillId="9" borderId="29" xfId="0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15" fillId="7" borderId="28" xfId="0" applyFont="1" applyFill="1" applyBorder="1" applyAlignment="1">
      <alignment horizontal="center" vertical="center" wrapText="1"/>
    </xf>
    <xf numFmtId="0" fontId="14" fillId="0" borderId="31" xfId="0" applyFont="1" applyBorder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4" fillId="3" borderId="43" xfId="1" applyFont="1" applyFill="1" applyBorder="1" applyAlignment="1">
      <alignment horizontal="center" vertical="center" wrapText="1" readingOrder="1"/>
    </xf>
    <xf numFmtId="0" fontId="4" fillId="3" borderId="44" xfId="1" applyFont="1" applyFill="1" applyBorder="1" applyAlignment="1">
      <alignment horizontal="center" vertical="center" wrapText="1" readingOrder="1"/>
    </xf>
    <xf numFmtId="0" fontId="5" fillId="6" borderId="45" xfId="1" applyFont="1" applyFill="1" applyBorder="1" applyAlignment="1">
      <alignment horizontal="center" vertical="center" wrapText="1" readingOrder="1"/>
    </xf>
    <xf numFmtId="0" fontId="5" fillId="6" borderId="45" xfId="1" applyFont="1" applyFill="1" applyBorder="1" applyAlignment="1">
      <alignment horizontal="center" vertical="center" readingOrder="1"/>
    </xf>
    <xf numFmtId="0" fontId="5" fillId="5" borderId="45" xfId="1" applyFont="1" applyFill="1" applyBorder="1" applyAlignment="1">
      <alignment horizontal="center" vertical="center" readingOrder="1"/>
    </xf>
    <xf numFmtId="0" fontId="4" fillId="3" borderId="46" xfId="1" applyFont="1" applyFill="1" applyBorder="1" applyAlignment="1">
      <alignment horizontal="center" vertical="center" wrapText="1" readingOrder="1"/>
    </xf>
    <xf numFmtId="0" fontId="4" fillId="3" borderId="47" xfId="1" applyFont="1" applyFill="1" applyBorder="1" applyAlignment="1">
      <alignment horizontal="center" vertical="center" wrapText="1" readingOrder="1"/>
    </xf>
    <xf numFmtId="0" fontId="4" fillId="3" borderId="48" xfId="1" applyFont="1" applyFill="1" applyBorder="1" applyAlignment="1">
      <alignment horizontal="center" vertical="center" wrapText="1" readingOrder="1"/>
    </xf>
    <xf numFmtId="0" fontId="5" fillId="0" borderId="45" xfId="1" applyFont="1" applyBorder="1" applyAlignment="1">
      <alignment horizontal="center" vertical="center" readingOrder="1"/>
    </xf>
    <xf numFmtId="0" fontId="18" fillId="0" borderId="28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9" fillId="14" borderId="0" xfId="1" applyFont="1" applyFill="1" applyAlignment="1">
      <alignment horizontal="center" vertical="center" readingOrder="1"/>
    </xf>
    <xf numFmtId="0" fontId="14" fillId="0" borderId="36" xfId="0" applyFont="1" applyBorder="1" applyAlignment="1">
      <alignment vertical="center" wrapText="1"/>
    </xf>
    <xf numFmtId="0" fontId="18" fillId="0" borderId="27" xfId="0" applyFont="1" applyBorder="1" applyAlignment="1">
      <alignment horizontal="center" vertical="center" wrapText="1"/>
    </xf>
    <xf numFmtId="0" fontId="18" fillId="0" borderId="42" xfId="0" applyFont="1" applyBorder="1" applyAlignment="1">
      <alignment horizontal="center" vertical="center" wrapText="1"/>
    </xf>
    <xf numFmtId="0" fontId="18" fillId="0" borderId="49" xfId="0" applyFont="1" applyBorder="1" applyAlignment="1">
      <alignment horizontal="center" vertical="center" wrapText="1"/>
    </xf>
    <xf numFmtId="0" fontId="18" fillId="0" borderId="40" xfId="0" applyFont="1" applyBorder="1" applyAlignment="1">
      <alignment horizontal="center" vertical="center" wrapText="1"/>
    </xf>
    <xf numFmtId="0" fontId="18" fillId="0" borderId="41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2" fillId="0" borderId="30" xfId="0" applyFont="1" applyBorder="1" applyAlignment="1">
      <alignment vertical="center"/>
    </xf>
    <xf numFmtId="0" fontId="12" fillId="0" borderId="33" xfId="0" applyFont="1" applyBorder="1" applyAlignment="1">
      <alignment vertical="center"/>
    </xf>
    <xf numFmtId="0" fontId="12" fillId="0" borderId="35" xfId="0" applyFont="1" applyBorder="1" applyAlignment="1">
      <alignment vertical="center"/>
    </xf>
    <xf numFmtId="0" fontId="20" fillId="11" borderId="4" xfId="0" applyFont="1" applyFill="1" applyBorder="1" applyAlignment="1">
      <alignment horizontal="center" vertical="center" wrapText="1"/>
    </xf>
    <xf numFmtId="0" fontId="11" fillId="10" borderId="4" xfId="0" applyFont="1" applyFill="1" applyBorder="1" applyAlignment="1">
      <alignment horizontal="center" vertical="center" wrapText="1"/>
    </xf>
    <xf numFmtId="0" fontId="15" fillId="7" borderId="4" xfId="0" applyFont="1" applyFill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12" fillId="0" borderId="38" xfId="0" applyFont="1" applyBorder="1" applyAlignment="1">
      <alignment vertical="center"/>
    </xf>
    <xf numFmtId="0" fontId="12" fillId="0" borderId="29" xfId="0" applyFont="1" applyBorder="1" applyAlignment="1">
      <alignment vertical="center"/>
    </xf>
    <xf numFmtId="0" fontId="15" fillId="8" borderId="4" xfId="0" applyFont="1" applyFill="1" applyBorder="1" applyAlignment="1">
      <alignment horizontal="center" vertical="center" wrapText="1"/>
    </xf>
    <xf numFmtId="0" fontId="11" fillId="10" borderId="50" xfId="0" applyFont="1" applyFill="1" applyBorder="1" applyAlignment="1">
      <alignment horizontal="center" vertical="center" wrapText="1"/>
    </xf>
    <xf numFmtId="0" fontId="11" fillId="10" borderId="28" xfId="0" applyFont="1" applyFill="1" applyBorder="1" applyAlignment="1">
      <alignment horizontal="center" vertical="center" wrapText="1"/>
    </xf>
    <xf numFmtId="0" fontId="15" fillId="7" borderId="29" xfId="0" applyFont="1" applyFill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0" fillId="0" borderId="35" xfId="0" applyBorder="1" applyAlignment="1">
      <alignment wrapText="1"/>
    </xf>
    <xf numFmtId="0" fontId="0" fillId="0" borderId="36" xfId="0" applyBorder="1" applyAlignment="1">
      <alignment wrapText="1"/>
    </xf>
    <xf numFmtId="0" fontId="0" fillId="0" borderId="37" xfId="0" applyBorder="1" applyAlignment="1">
      <alignment wrapText="1"/>
    </xf>
    <xf numFmtId="0" fontId="16" fillId="0" borderId="30" xfId="0" applyFont="1" applyBorder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0" fillId="0" borderId="33" xfId="0" applyBorder="1" applyAlignment="1">
      <alignment wrapText="1"/>
    </xf>
    <xf numFmtId="0" fontId="0" fillId="0" borderId="34" xfId="0" applyBorder="1" applyAlignment="1">
      <alignment wrapText="1"/>
    </xf>
    <xf numFmtId="0" fontId="21" fillId="10" borderId="38" xfId="0" applyFont="1" applyFill="1" applyBorder="1" applyAlignment="1">
      <alignment horizontal="center" vertical="center" wrapText="1"/>
    </xf>
    <xf numFmtId="0" fontId="22" fillId="7" borderId="27" xfId="0" applyFont="1" applyFill="1" applyBorder="1" applyAlignment="1">
      <alignment horizontal="center" vertical="center" wrapText="1"/>
    </xf>
    <xf numFmtId="0" fontId="22" fillId="8" borderId="27" xfId="0" applyFont="1" applyFill="1" applyBorder="1" applyAlignment="1">
      <alignment horizontal="center" vertical="center" wrapText="1"/>
    </xf>
    <xf numFmtId="0" fontId="21" fillId="9" borderId="29" xfId="0" applyFont="1" applyFill="1" applyBorder="1" applyAlignment="1">
      <alignment horizontal="center" vertical="center" wrapText="1"/>
    </xf>
    <xf numFmtId="0" fontId="23" fillId="0" borderId="27" xfId="0" applyFont="1" applyBorder="1" applyAlignment="1">
      <alignment horizontal="right" vertical="center" wrapText="1"/>
    </xf>
    <xf numFmtId="0" fontId="5" fillId="6" borderId="2" xfId="1" quotePrefix="1" applyFont="1" applyFill="1" applyBorder="1" applyAlignment="1">
      <alignment horizontal="left" vertical="center" wrapText="1" readingOrder="1"/>
    </xf>
    <xf numFmtId="14" fontId="5" fillId="6" borderId="2" xfId="1" applyNumberFormat="1" applyFont="1" applyFill="1" applyBorder="1" applyAlignment="1">
      <alignment horizontal="center" vertical="center" wrapText="1" readingOrder="1"/>
    </xf>
    <xf numFmtId="0" fontId="4" fillId="15" borderId="30" xfId="1" applyFont="1" applyFill="1" applyBorder="1" applyAlignment="1">
      <alignment horizontal="center" vertical="center" wrapText="1" readingOrder="1"/>
    </xf>
    <xf numFmtId="0" fontId="4" fillId="15" borderId="33" xfId="1" applyFont="1" applyFill="1" applyBorder="1" applyAlignment="1">
      <alignment horizontal="center" vertical="center" wrapText="1" readingOrder="1"/>
    </xf>
    <xf numFmtId="0" fontId="4" fillId="15" borderId="35" xfId="1" applyFont="1" applyFill="1" applyBorder="1" applyAlignment="1">
      <alignment horizontal="center" vertical="center" wrapText="1" readingOrder="1"/>
    </xf>
    <xf numFmtId="0" fontId="4" fillId="3" borderId="37" xfId="1" applyFont="1" applyFill="1" applyBorder="1" applyAlignment="1">
      <alignment horizontal="center" vertical="center" wrapText="1" readingOrder="1"/>
    </xf>
    <xf numFmtId="0" fontId="4" fillId="3" borderId="27" xfId="1" applyFont="1" applyFill="1" applyBorder="1" applyAlignment="1">
      <alignment horizontal="center" vertical="center" wrapText="1" readingOrder="1"/>
    </xf>
    <xf numFmtId="0" fontId="24" fillId="6" borderId="45" xfId="1" applyFont="1" applyFill="1" applyBorder="1" applyAlignment="1">
      <alignment horizontal="left" vertical="center" wrapText="1" readingOrder="1"/>
    </xf>
    <xf numFmtId="0" fontId="3" fillId="2" borderId="0" xfId="1" applyFont="1" applyFill="1" applyAlignment="1">
      <alignment horizontal="left" vertical="center" readingOrder="1"/>
    </xf>
    <xf numFmtId="0" fontId="2" fillId="2" borderId="0" xfId="1" applyFont="1" applyFill="1" applyAlignment="1">
      <alignment horizontal="center" vertical="top" wrapText="1"/>
    </xf>
    <xf numFmtId="0" fontId="4" fillId="3" borderId="1" xfId="1" applyFont="1" applyFill="1" applyBorder="1" applyAlignment="1">
      <alignment horizontal="center" vertical="top" readingOrder="1"/>
    </xf>
    <xf numFmtId="0" fontId="4" fillId="3" borderId="9" xfId="1" applyFont="1" applyFill="1" applyBorder="1" applyAlignment="1">
      <alignment horizontal="center" vertical="top" wrapText="1" readingOrder="1"/>
    </xf>
    <xf numFmtId="0" fontId="2" fillId="0" borderId="0" xfId="1" applyFont="1" applyAlignment="1">
      <alignment horizontal="center" vertical="top"/>
    </xf>
    <xf numFmtId="0" fontId="2" fillId="2" borderId="0" xfId="1" applyFont="1" applyFill="1" applyAlignment="1">
      <alignment horizontal="center" vertical="top"/>
    </xf>
    <xf numFmtId="0" fontId="5" fillId="4" borderId="1" xfId="1" applyFont="1" applyFill="1" applyBorder="1" applyAlignment="1">
      <alignment horizontal="center" vertical="top" readingOrder="1"/>
    </xf>
    <xf numFmtId="0" fontId="5" fillId="6" borderId="2" xfId="1" applyFont="1" applyFill="1" applyBorder="1" applyAlignment="1">
      <alignment horizontal="center" vertical="top" readingOrder="1"/>
    </xf>
    <xf numFmtId="0" fontId="5" fillId="6" borderId="2" xfId="1" applyFont="1" applyFill="1" applyBorder="1" applyAlignment="1">
      <alignment horizontal="left" vertical="top" wrapText="1" readingOrder="1"/>
    </xf>
    <xf numFmtId="0" fontId="5" fillId="6" borderId="2" xfId="1" applyFont="1" applyFill="1" applyBorder="1" applyAlignment="1">
      <alignment horizontal="center" vertical="top" wrapText="1" readingOrder="1"/>
    </xf>
    <xf numFmtId="0" fontId="5" fillId="5" borderId="2" xfId="1" applyFont="1" applyFill="1" applyBorder="1" applyAlignment="1">
      <alignment horizontal="center" vertical="top" readingOrder="1"/>
    </xf>
    <xf numFmtId="0" fontId="5" fillId="6" borderId="2" xfId="1" quotePrefix="1" applyFont="1" applyFill="1" applyBorder="1" applyAlignment="1">
      <alignment horizontal="left" vertical="top" wrapText="1" readingOrder="1"/>
    </xf>
    <xf numFmtId="0" fontId="24" fillId="5" borderId="2" xfId="1" applyFont="1" applyFill="1" applyBorder="1" applyAlignment="1">
      <alignment horizontal="center" vertical="top" wrapText="1" readingOrder="1"/>
    </xf>
    <xf numFmtId="14" fontId="5" fillId="6" borderId="2" xfId="1" applyNumberFormat="1" applyFont="1" applyFill="1" applyBorder="1" applyAlignment="1">
      <alignment horizontal="center" vertical="top" wrapText="1" readingOrder="1"/>
    </xf>
    <xf numFmtId="0" fontId="5" fillId="6" borderId="2" xfId="1" applyFont="1" applyFill="1" applyBorder="1" applyAlignment="1">
      <alignment horizontal="left" vertical="top" readingOrder="1"/>
    </xf>
    <xf numFmtId="0" fontId="5" fillId="6" borderId="10" xfId="1" applyFont="1" applyFill="1" applyBorder="1" applyAlignment="1">
      <alignment horizontal="center" vertical="top" readingOrder="1"/>
    </xf>
    <xf numFmtId="0" fontId="5" fillId="6" borderId="10" xfId="1" applyFont="1" applyFill="1" applyBorder="1" applyAlignment="1">
      <alignment horizontal="left" vertical="top" wrapText="1" readingOrder="1"/>
    </xf>
    <xf numFmtId="0" fontId="5" fillId="6" borderId="10" xfId="1" applyFont="1" applyFill="1" applyBorder="1" applyAlignment="1">
      <alignment horizontal="left" vertical="top" readingOrder="1"/>
    </xf>
    <xf numFmtId="0" fontId="5" fillId="6" borderId="10" xfId="1" applyFont="1" applyFill="1" applyBorder="1" applyAlignment="1">
      <alignment horizontal="center" vertical="top" wrapText="1" readingOrder="1"/>
    </xf>
    <xf numFmtId="14" fontId="5" fillId="6" borderId="10" xfId="1" applyNumberFormat="1" applyFont="1" applyFill="1" applyBorder="1" applyAlignment="1">
      <alignment horizontal="center" vertical="top" wrapText="1" readingOrder="1"/>
    </xf>
    <xf numFmtId="0" fontId="5" fillId="0" borderId="2" xfId="1" applyFont="1" applyBorder="1" applyAlignment="1">
      <alignment horizontal="center" vertical="top" readingOrder="1"/>
    </xf>
    <xf numFmtId="0" fontId="5" fillId="5" borderId="10" xfId="1" applyFont="1" applyFill="1" applyBorder="1" applyAlignment="1">
      <alignment horizontal="center" vertical="top" readingOrder="1"/>
    </xf>
    <xf numFmtId="0" fontId="5" fillId="0" borderId="10" xfId="1" applyFont="1" applyBorder="1" applyAlignment="1">
      <alignment horizontal="center" vertical="top" readingOrder="1"/>
    </xf>
    <xf numFmtId="0" fontId="5" fillId="4" borderId="0" xfId="1" applyFont="1" applyFill="1" applyAlignment="1">
      <alignment horizontal="center" vertical="top" readingOrder="1"/>
    </xf>
    <xf numFmtId="0" fontId="26" fillId="18" borderId="9" xfId="1" applyFont="1" applyFill="1" applyBorder="1" applyAlignment="1">
      <alignment horizontal="center" vertical="top" wrapText="1" readingOrder="1"/>
    </xf>
    <xf numFmtId="0" fontId="0" fillId="16" borderId="31" xfId="0" applyFill="1" applyBorder="1" applyAlignment="1">
      <alignment horizontal="center"/>
    </xf>
    <xf numFmtId="0" fontId="0" fillId="16" borderId="32" xfId="0" applyFill="1" applyBorder="1" applyAlignment="1">
      <alignment horizontal="center"/>
    </xf>
    <xf numFmtId="0" fontId="0" fillId="17" borderId="0" xfId="0" applyFill="1" applyAlignment="1">
      <alignment horizontal="center"/>
    </xf>
    <xf numFmtId="0" fontId="0" fillId="17" borderId="34" xfId="0" applyFill="1" applyBorder="1" applyAlignment="1">
      <alignment horizontal="center"/>
    </xf>
    <xf numFmtId="0" fontId="0" fillId="16" borderId="36" xfId="0" applyFill="1" applyBorder="1" applyAlignment="1">
      <alignment horizontal="center"/>
    </xf>
    <xf numFmtId="0" fontId="0" fillId="16" borderId="37" xfId="0" applyFill="1" applyBorder="1" applyAlignment="1">
      <alignment horizontal="center"/>
    </xf>
    <xf numFmtId="0" fontId="13" fillId="0" borderId="30" xfId="0" applyFont="1" applyBorder="1" applyAlignment="1">
      <alignment vertical="center" wrapText="1"/>
    </xf>
    <xf numFmtId="0" fontId="13" fillId="0" borderId="33" xfId="0" applyFont="1" applyBorder="1" applyAlignment="1">
      <alignment vertical="center" wrapText="1"/>
    </xf>
    <xf numFmtId="0" fontId="13" fillId="0" borderId="42" xfId="0" applyFont="1" applyBorder="1" applyAlignment="1">
      <alignment vertical="center" wrapText="1"/>
    </xf>
    <xf numFmtId="0" fontId="13" fillId="0" borderId="35" xfId="0" applyFont="1" applyBorder="1" applyAlignment="1">
      <alignment vertical="center" wrapText="1"/>
    </xf>
    <xf numFmtId="0" fontId="12" fillId="0" borderId="0" xfId="0" applyFont="1" applyAlignment="1">
      <alignment horizontal="right" vertical="center" wrapText="1" indent="13"/>
    </xf>
    <xf numFmtId="0" fontId="12" fillId="0" borderId="31" xfId="0" applyFont="1" applyBorder="1" applyAlignment="1">
      <alignment vertical="center"/>
    </xf>
    <xf numFmtId="0" fontId="12" fillId="0" borderId="32" xfId="0" applyFont="1" applyBorder="1" applyAlignment="1">
      <alignment vertical="center"/>
    </xf>
    <xf numFmtId="0" fontId="12" fillId="0" borderId="36" xfId="0" applyFont="1" applyBorder="1" applyAlignment="1">
      <alignment vertical="center"/>
    </xf>
    <xf numFmtId="0" fontId="12" fillId="0" borderId="37" xfId="0" applyFont="1" applyBorder="1" applyAlignment="1">
      <alignment vertical="center"/>
    </xf>
    <xf numFmtId="0" fontId="11" fillId="11" borderId="38" xfId="0" applyFont="1" applyFill="1" applyBorder="1" applyAlignment="1">
      <alignment horizontal="center" vertical="center" wrapText="1"/>
    </xf>
    <xf numFmtId="0" fontId="11" fillId="11" borderId="39" xfId="0" applyFont="1" applyFill="1" applyBorder="1" applyAlignment="1">
      <alignment horizontal="center" vertical="center" wrapText="1"/>
    </xf>
    <xf numFmtId="0" fontId="11" fillId="11" borderId="29" xfId="0" applyFont="1" applyFill="1" applyBorder="1" applyAlignment="1">
      <alignment horizontal="center" vertical="center" wrapText="1"/>
    </xf>
    <xf numFmtId="0" fontId="11" fillId="11" borderId="8" xfId="0" applyFont="1" applyFill="1" applyBorder="1" applyAlignment="1">
      <alignment horizontal="center" vertical="center" wrapText="1"/>
    </xf>
    <xf numFmtId="0" fontId="11" fillId="11" borderId="0" xfId="0" applyFont="1" applyFill="1" applyAlignment="1">
      <alignment horizontal="center" vertical="center" wrapText="1"/>
    </xf>
    <xf numFmtId="0" fontId="11" fillId="11" borderId="34" xfId="0" applyFont="1" applyFill="1" applyBorder="1" applyAlignment="1">
      <alignment horizontal="center" vertical="center" wrapText="1"/>
    </xf>
    <xf numFmtId="0" fontId="11" fillId="11" borderId="35" xfId="0" applyFont="1" applyFill="1" applyBorder="1" applyAlignment="1">
      <alignment horizontal="center" vertical="center" wrapText="1"/>
    </xf>
    <xf numFmtId="0" fontId="11" fillId="11" borderId="37" xfId="0" applyFont="1" applyFill="1" applyBorder="1" applyAlignment="1">
      <alignment horizontal="center" vertical="center" wrapText="1"/>
    </xf>
    <xf numFmtId="0" fontId="21" fillId="11" borderId="6" xfId="0" applyFont="1" applyFill="1" applyBorder="1" applyAlignment="1">
      <alignment horizontal="center" vertical="center" wrapText="1"/>
    </xf>
    <xf numFmtId="0" fontId="21" fillId="11" borderId="7" xfId="0" applyFont="1" applyFill="1" applyBorder="1" applyAlignment="1">
      <alignment horizontal="center" vertical="center" wrapText="1"/>
    </xf>
    <xf numFmtId="0" fontId="21" fillId="11" borderId="51" xfId="0" applyFont="1" applyFill="1" applyBorder="1" applyAlignment="1">
      <alignment horizontal="center" vertical="center" wrapText="1"/>
    </xf>
    <xf numFmtId="0" fontId="12" fillId="0" borderId="52" xfId="0" applyFont="1" applyBorder="1" applyAlignment="1">
      <alignment horizontal="center" vertical="center" wrapText="1"/>
    </xf>
    <xf numFmtId="0" fontId="12" fillId="0" borderId="5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8" fillId="7" borderId="30" xfId="1" applyFont="1" applyFill="1" applyBorder="1" applyAlignment="1">
      <alignment horizontal="center" vertical="center" wrapText="1"/>
    </xf>
    <xf numFmtId="0" fontId="8" fillId="7" borderId="31" xfId="1" applyFont="1" applyFill="1" applyBorder="1" applyAlignment="1">
      <alignment horizontal="center" vertical="center" wrapText="1"/>
    </xf>
    <xf numFmtId="0" fontId="8" fillId="7" borderId="32" xfId="1" applyFont="1" applyFill="1" applyBorder="1" applyAlignment="1">
      <alignment horizontal="center" vertical="center" wrapText="1"/>
    </xf>
    <xf numFmtId="0" fontId="2" fillId="12" borderId="30" xfId="1" applyFont="1" applyFill="1" applyBorder="1" applyAlignment="1">
      <alignment horizontal="center" vertical="center" wrapText="1"/>
    </xf>
    <xf numFmtId="0" fontId="2" fillId="12" borderId="31" xfId="1" applyFont="1" applyFill="1" applyBorder="1" applyAlignment="1">
      <alignment horizontal="center" vertical="center" wrapText="1"/>
    </xf>
    <xf numFmtId="0" fontId="2" fillId="12" borderId="32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left" vertical="top" wrapText="1"/>
    </xf>
    <xf numFmtId="0" fontId="2" fillId="2" borderId="0" xfId="1" applyFont="1" applyFill="1" applyAlignment="1">
      <alignment horizontal="left" vertical="top"/>
    </xf>
  </cellXfs>
  <cellStyles count="2">
    <cellStyle name="Normal" xfId="0" builtinId="0"/>
    <cellStyle name="Normal 2" xfId="1" xr:uid="{5EC5A254-D438-4D28-9847-263FC0C4535A}"/>
  </cellStyles>
  <dxfs count="85"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numFmt numFmtId="19" formatCode="d/mm/yyyy"/>
      <fill>
        <patternFill patternType="solid">
          <fgColor indexed="64"/>
          <bgColor theme="8" tint="0.79998168889431442"/>
        </patternFill>
      </fill>
      <alignment horizontal="center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numFmt numFmtId="19" formatCode="d/mm/yyyy"/>
      <fill>
        <patternFill patternType="solid">
          <fgColor indexed="64"/>
          <bgColor theme="8" tint="0.79998168889431442"/>
        </patternFill>
      </fill>
      <alignment horizontal="center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solid">
          <fgColor indexed="64"/>
          <bgColor theme="8" tint="0.79998168889431442"/>
        </patternFill>
      </fill>
      <alignment horizontal="center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solid">
          <fgColor indexed="64"/>
          <bgColor theme="8" tint="0.79998168889431442"/>
        </patternFill>
      </fill>
      <alignment horizontal="center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solid">
          <fgColor indexed="64"/>
          <bgColor theme="8" tint="0.79998168889431442"/>
        </patternFill>
      </fill>
      <alignment horizontal="center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solid">
          <fgColor indexed="64"/>
          <bgColor theme="8" tint="0.79998168889431442"/>
        </patternFill>
      </fill>
      <alignment horizontal="center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numFmt numFmtId="0" formatCode="General"/>
      <alignment horizontal="center" vertical="top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alignment horizontal="center" vertical="top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alignment horizontal="center" vertical="top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solid">
          <fgColor indexed="64"/>
          <bgColor theme="8" tint="0.79998168889431442"/>
        </patternFill>
      </fill>
      <alignment horizontal="center" vertical="top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solid">
          <fgColor indexed="64"/>
          <bgColor theme="8" tint="0.79998168889431442"/>
        </patternFill>
      </fill>
      <alignment horizontal="center" vertical="top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solid">
          <fgColor indexed="64"/>
          <bgColor theme="8" tint="0.79998168889431442"/>
        </patternFill>
      </fill>
      <alignment horizontal="center" vertical="top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solid">
          <fgColor indexed="64"/>
          <bgColor theme="8" tint="0.79998168889431442"/>
        </patternFill>
      </fill>
      <alignment horizontal="lef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numFmt numFmtId="0" formatCode="General"/>
      <fill>
        <patternFill patternType="solid">
          <fgColor rgb="FFFF0000"/>
          <bgColor rgb="FFFF0000"/>
        </patternFill>
      </fill>
      <alignment horizontal="center" vertical="top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solid">
          <fgColor rgb="FFFF0000"/>
          <bgColor rgb="FFFF0000"/>
        </patternFill>
      </fill>
      <alignment horizontal="center" vertical="top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solid">
          <fgColor rgb="FFFF0000"/>
          <bgColor rgb="FFFF0000"/>
        </patternFill>
      </fill>
      <alignment horizontal="center" vertical="top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solid">
          <fgColor indexed="64"/>
          <bgColor theme="8" tint="0.79998168889431442"/>
        </patternFill>
      </fill>
      <alignment horizontal="center" vertical="top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solid">
          <fgColor indexed="64"/>
          <bgColor theme="8" tint="0.79998168889431442"/>
        </patternFill>
      </fill>
      <alignment horizontal="center" vertical="top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solid">
          <fgColor indexed="64"/>
          <bgColor theme="8" tint="0.79998168889431442"/>
        </patternFill>
      </fill>
      <alignment horizontal="center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solid">
          <fgColor indexed="64"/>
          <bgColor theme="8" tint="0.79998168889431442"/>
        </patternFill>
      </fill>
      <alignment horizontal="center" vertical="top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solid">
          <fgColor indexed="64"/>
          <bgColor theme="8" tint="0.79998168889431442"/>
        </patternFill>
      </fill>
      <alignment horizontal="left" vertical="top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solid">
          <fgColor indexed="64"/>
          <bgColor theme="8" tint="0.79998168889431442"/>
        </patternFill>
      </fill>
      <alignment horizontal="left" vertical="top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solid">
          <fgColor indexed="64"/>
          <bgColor theme="8" tint="0.79998168889431442"/>
        </patternFill>
      </fill>
      <alignment horizontal="lef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solid">
          <fgColor indexed="64"/>
          <bgColor theme="8" tint="0.79998168889431442"/>
        </patternFill>
      </fill>
      <alignment horizontal="center" vertical="top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solid">
          <fgColor indexed="64"/>
          <bgColor theme="8" tint="0.79998168889431442"/>
        </patternFill>
      </fill>
      <alignment horizontal="center" vertical="top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numFmt numFmtId="0" formatCode="General"/>
      <fill>
        <patternFill patternType="solid">
          <fgColor indexed="64"/>
          <bgColor theme="8" tint="0.79998168889431442"/>
        </patternFill>
      </fill>
      <alignment horizontal="center" vertical="top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alignment horizontal="center" vertical="top" textRotation="0" wrapText="1" indent="0" justifyLastLine="0" shrinkToFit="0" readingOrder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FFFFFF"/>
        <name val="Arial"/>
        <family val="2"/>
        <scheme val="none"/>
      </font>
      <fill>
        <patternFill patternType="solid">
          <fgColor rgb="FF586880"/>
          <bgColor rgb="FF586880"/>
        </patternFill>
      </fill>
      <alignment horizontal="center" vertical="top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numFmt numFmtId="19" formatCode="d/mm/yyyy"/>
      <fill>
        <patternFill patternType="solid">
          <fgColor indexed="64"/>
          <bgColor theme="8" tint="0.79998168889431442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numFmt numFmtId="19" formatCode="d/mm/yyyy"/>
      <fill>
        <patternFill patternType="solid">
          <fgColor indexed="64"/>
          <bgColor theme="8" tint="0.79998168889431442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solid">
          <fgColor indexed="64"/>
          <bgColor theme="8" tint="0.79998168889431442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solid">
          <fgColor indexed="64"/>
          <bgColor theme="8" tint="0.79998168889431442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solid">
          <fgColor indexed="64"/>
          <bgColor theme="8" tint="0.79998168889431442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solid">
          <fgColor indexed="64"/>
          <bgColor theme="8" tint="0.79998168889431442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numFmt numFmtId="0" formatCode="General"/>
      <alignment horizontal="center" vertical="center" textRotation="0" wrapText="0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alignment horizontal="center" vertical="center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alignment horizontal="center" vertical="center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solid">
          <fgColor indexed="64"/>
          <bgColor theme="8" tint="0.79998168889431442"/>
        </patternFill>
      </fill>
      <alignment horizontal="center" vertical="center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solid">
          <fgColor indexed="64"/>
          <bgColor theme="8" tint="0.79998168889431442"/>
        </patternFill>
      </fill>
      <alignment horizontal="center" vertical="center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solid">
          <fgColor indexed="64"/>
          <bgColor theme="8" tint="0.79998168889431442"/>
        </patternFill>
      </fill>
      <alignment horizontal="center" vertical="center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solid">
          <fgColor indexed="64"/>
          <bgColor theme="8" tint="0.79998168889431442"/>
        </patternFill>
      </fill>
      <alignment horizontal="left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numFmt numFmtId="0" formatCode="General"/>
      <fill>
        <patternFill patternType="solid">
          <fgColor rgb="FFFF0000"/>
          <bgColor rgb="FFFF0000"/>
        </patternFill>
      </fill>
      <alignment horizontal="center" vertical="center" textRotation="0" wrapText="0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solid">
          <fgColor rgb="FFFF0000"/>
          <bgColor rgb="FFFF0000"/>
        </patternFill>
      </fill>
      <alignment horizontal="center" vertical="center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solid">
          <fgColor rgb="FFFF0000"/>
          <bgColor rgb="FFFF0000"/>
        </patternFill>
      </fill>
      <alignment horizontal="center" vertical="center" textRotation="0" wrapText="0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solid">
          <fgColor indexed="64"/>
          <bgColor theme="8" tint="0.79998168889431442"/>
        </patternFill>
      </fill>
      <alignment horizontal="center" vertical="center" textRotation="0" wrapText="0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solid">
          <fgColor indexed="64"/>
          <bgColor theme="8" tint="0.79998168889431442"/>
        </patternFill>
      </fill>
      <alignment horizontal="center" vertical="center" textRotation="0" wrapText="0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solid">
          <fgColor indexed="64"/>
          <bgColor theme="8" tint="0.79998168889431442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solid">
          <fgColor indexed="64"/>
          <bgColor theme="8" tint="0.79998168889431442"/>
        </patternFill>
      </fill>
      <alignment horizontal="center" vertical="center" textRotation="0" wrapText="0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solid">
          <fgColor indexed="64"/>
          <bgColor theme="8" tint="0.79998168889431442"/>
        </patternFill>
      </fill>
      <alignment horizontal="left" vertical="center" textRotation="0" wrapText="0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solid">
          <fgColor indexed="64"/>
          <bgColor theme="8" tint="0.79998168889431442"/>
        </patternFill>
      </fill>
      <alignment horizontal="left" vertical="center" textRotation="0" wrapText="0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solid">
          <fgColor indexed="64"/>
          <bgColor theme="8" tint="0.79998168889431442"/>
        </patternFill>
      </fill>
      <alignment horizontal="left" vertical="center" textRotation="0" wrapText="0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solid">
          <fgColor indexed="64"/>
          <bgColor theme="8" tint="0.79998168889431442"/>
        </patternFill>
      </fill>
      <alignment horizontal="center" vertical="center" textRotation="0" wrapText="0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solid">
          <fgColor indexed="64"/>
          <bgColor theme="8" tint="0.79998168889431442"/>
        </patternFill>
      </fill>
      <alignment horizontal="center" vertical="center" textRotation="0" wrapText="0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numFmt numFmtId="0" formatCode="General"/>
      <fill>
        <patternFill patternType="solid">
          <fgColor indexed="64"/>
          <bgColor theme="8" tint="0.79998168889431442"/>
        </patternFill>
      </fill>
      <alignment horizontal="center" vertical="center" textRotation="0" wrapText="0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alignment horizontal="center" vertical="center" textRotation="0" wrapText="1" indent="0" justifyLastLine="0" shrinkToFit="0" readingOrder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FFFFFF"/>
        <name val="Arial"/>
        <family val="2"/>
        <scheme val="none"/>
      </font>
      <fill>
        <patternFill patternType="solid">
          <fgColor rgb="FF586880"/>
          <bgColor rgb="FF586880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border outline="0">
        <top style="thin">
          <color rgb="FF000000"/>
        </top>
      </border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FFFFFF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1</xdr:row>
      <xdr:rowOff>23813</xdr:rowOff>
    </xdr:from>
    <xdr:to>
      <xdr:col>1</xdr:col>
      <xdr:colOff>1795097</xdr:colOff>
      <xdr:row>4</xdr:row>
      <xdr:rowOff>32857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0FC0D4C-A6C3-4E11-AAA7-D825409A27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204788"/>
          <a:ext cx="1699847" cy="7615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8659</xdr:colOff>
      <xdr:row>0</xdr:row>
      <xdr:rowOff>167698</xdr:rowOff>
    </xdr:from>
    <xdr:to>
      <xdr:col>2</xdr:col>
      <xdr:colOff>539893</xdr:colOff>
      <xdr:row>5</xdr:row>
      <xdr:rowOff>6831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037CBE9-0530-408B-A477-A4B888277D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9045" y="167698"/>
          <a:ext cx="1703387" cy="76883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176212</xdr:colOff>
      <xdr:row>0</xdr:row>
      <xdr:rowOff>80484</xdr:rowOff>
    </xdr:from>
    <xdr:to>
      <xdr:col>3</xdr:col>
      <xdr:colOff>242887</xdr:colOff>
      <xdr:row>3</xdr:row>
      <xdr:rowOff>117477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46C2ECB-DD42-4772-9CB8-6FD8655A4D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3912" y="80484"/>
          <a:ext cx="1738313" cy="77875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626452</xdr:colOff>
      <xdr:row>0</xdr:row>
      <xdr:rowOff>51289</xdr:rowOff>
    </xdr:from>
    <xdr:to>
      <xdr:col>2</xdr:col>
      <xdr:colOff>2198</xdr:colOff>
      <xdr:row>2</xdr:row>
      <xdr:rowOff>6382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A61EE4D-6F6E-4F69-B019-994301AF1C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6452" y="51289"/>
          <a:ext cx="1110029" cy="49728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87922</xdr:colOff>
      <xdr:row>0</xdr:row>
      <xdr:rowOff>51290</xdr:rowOff>
    </xdr:from>
    <xdr:to>
      <xdr:col>4</xdr:col>
      <xdr:colOff>608293</xdr:colOff>
      <xdr:row>2</xdr:row>
      <xdr:rowOff>183174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916AB67-7514-4421-A243-7580C5E9E5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5153" y="51290"/>
          <a:ext cx="1428909" cy="67407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3663</xdr:colOff>
      <xdr:row>0</xdr:row>
      <xdr:rowOff>84260</xdr:rowOff>
    </xdr:from>
    <xdr:to>
      <xdr:col>5</xdr:col>
      <xdr:colOff>146050</xdr:colOff>
      <xdr:row>2</xdr:row>
      <xdr:rowOff>331159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E2E2F09-B097-4629-84C3-D3FB046645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2778" y="84260"/>
          <a:ext cx="1699847" cy="76151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28BB52A-3871-4117-B77A-5908C7E94340}" name="Table3" displayName="Table3" ref="B8:M34" totalsRowShown="0" headerRowDxfId="84" headerRowBorderDxfId="83" tableBorderDxfId="82" headerRowCellStyle="Normal 2">
  <tableColumns count="12">
    <tableColumn id="1" xr3:uid="{B99FE316-E2EF-4AF3-A11E-6928C9B9E205}" name="Date of Review"/>
    <tableColumn id="2" xr3:uid="{CF52698C-3F27-4502-89FF-67A5575A04A4}" name="Risk ID Reviewed"/>
    <tableColumn id="12" xr3:uid="{270A952B-B790-4447-B0DF-586E2332C55B}" name="Register Reviewed"/>
    <tableColumn id="3" xr3:uid="{8D4D1C16-AD58-4C8F-8519-A1AB2BEA67C4}" name="TAP Owner "/>
    <tableColumn id="4" xr3:uid="{EC1F629E-9F2C-4849-8737-A8C82770F187}" name="TAP Delegate"/>
    <tableColumn id="5" xr3:uid="{45775B4C-C962-492D-9C89-BAAB147281A1}" name="HSR"/>
    <tableColumn id="6" xr3:uid="{95BF90C0-FF2D-4CFB-A979-1F556FCC8560}" name="Executive Team "/>
    <tableColumn id="7" xr3:uid="{D5115D89-5ED6-4078-83A6-61902AB91C87}" name="Line Management "/>
    <tableColumn id="8" xr3:uid="{61578453-8131-4CFA-BE06-3135C671BB85}" name="HSE Team"/>
    <tableColumn id="9" xr3:uid="{5868E1E8-59E5-4B24-AE02-F3B676CAD968}" name="Comments"/>
    <tableColumn id="10" xr3:uid="{61E4F2C0-697E-4E3C-9339-5BA1539E5A38}" name="Escalation Required "/>
    <tableColumn id="11" xr3:uid="{5EDEBDFA-B84B-4063-A3E4-659CAD92C898}" name="Escalated to"/>
  </tableColumns>
  <tableStyleInfo name="TableStyleMedium1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70FD891-4481-4C08-8CE1-28AA71C08382}" name="Table2" displayName="Table2" ref="D5:AC21" totalsRowShown="0" headerRowDxfId="81" dataDxfId="80" tableBorderDxfId="79" headerRowCellStyle="Normal 2" dataCellStyle="Normal 2">
  <autoFilter ref="D5:AC21" xr:uid="{670FD891-4481-4C08-8CE1-28AA71C08382}"/>
  <tableColumns count="26">
    <tableColumn id="1" xr3:uid="{0F9D8C06-DCE1-4AB5-AE43-D09435880BBB}" name="Risk ID" dataDxfId="78" dataCellStyle="Normal 2">
      <calculatedColumnFormula>TEXT(ROW(A1),"CR-00")</calculatedColumnFormula>
    </tableColumn>
    <tableColumn id="2" xr3:uid="{858417D2-D7CA-4E93-A369-1645EFE6E372}" name="Category" dataDxfId="77" dataCellStyle="Normal 2"/>
    <tableColumn id="3" xr3:uid="{4B7FB2F3-ADDC-4A99-A6FC-EDB0FE50864F}" name="Risk Type" dataDxfId="76" dataCellStyle="Normal 2"/>
    <tableColumn id="4" xr3:uid="{D6482D65-4136-4E27-B3C9-7CB98EE68209}" name="Activity" dataDxfId="75" dataCellStyle="Normal 2"/>
    <tableColumn id="5" xr3:uid="{71CAD6FA-5977-4521-89A0-F88FE1687DE8}" name="Hazard" dataDxfId="74" dataCellStyle="Normal 2"/>
    <tableColumn id="6" xr3:uid="{0EB73DD8-F482-4FAC-8DEA-D5098EE15BEA}" name="Risk" dataDxfId="73" dataCellStyle="Normal 2"/>
    <tableColumn id="7" xr3:uid="{5B2730C2-A1CB-4C77-AF86-A628D45AB85F}" name="Site Applicable to" dataDxfId="72" dataCellStyle="Normal 2"/>
    <tableColumn id="8" xr3:uid="{48A32F6C-7DAF-40D6-A602-770A69624986}" name="Consequence Category (Inherent)" dataDxfId="71" dataCellStyle="Normal 2"/>
    <tableColumn id="9" xr3:uid="{7EDB4FAD-631F-4449-BF72-E5FF070AB91B}" name="Consequence (Inherent)" dataDxfId="70" dataCellStyle="Normal 2"/>
    <tableColumn id="10" xr3:uid="{D4D6AFE1-EB9B-4ED8-B663-C7B6894370D7}" name="Probability (Inherent)" dataDxfId="69" dataCellStyle="Normal 2"/>
    <tableColumn id="11" xr3:uid="{16A26802-77A6-4D6F-B52C-31044010A12A}" name="Inherent Risk Level" dataDxfId="68" dataCellStyle="Normal 2">
      <calculatedColumnFormula>IFERROR(INDEX(Matrix!$C$2:$G$6,MATCH(M6,Matrix!$B$2:$B$6,0),MATCH(L6,Matrix!$C$1:$G$1,0)),"")</calculatedColumnFormula>
    </tableColumn>
    <tableColumn id="12" xr3:uid="{157773BE-8039-4227-8021-B71169603E7A}" name="Inherent Risk Score" dataDxfId="67" dataCellStyle="Normal 2">
      <calculatedColumnFormula>IFERROR(INDEX(Matrix!$C$9:$G$13,MATCH(M6,Matrix!$B$9:$B$13,0),MATCH(L6,Matrix!$C$8:$G$8,0)),"")</calculatedColumnFormula>
    </tableColumn>
    <tableColumn id="25" xr3:uid="{3241E1FC-2DE6-4B2B-AB73-09CD772E4BA7}" name="Inherent Risk Rating" dataDxfId="66" dataCellStyle="Normal 2">
      <calculatedColumnFormula>CONCATENATE(N6," ",O6)</calculatedColumnFormula>
    </tableColumn>
    <tableColumn id="13" xr3:uid="{0CBED321-0AF1-45D0-A296-3D523C5F785A}" name="Existing Controls in place" dataDxfId="65" dataCellStyle="Normal 2"/>
    <tableColumn id="14" xr3:uid="{7310471B-82FF-4B65-B3B1-AFB3499B18F4}" name="Consequence Category (Residual)" dataDxfId="64" dataCellStyle="Normal 2"/>
    <tableColumn id="15" xr3:uid="{B0C7D06A-DBA7-4C70-B7DF-802F7266B15A}" name="Consequence (Residual)" dataDxfId="63" dataCellStyle="Normal 2"/>
    <tableColumn id="16" xr3:uid="{7A26C2B1-D2DF-44D8-A9B4-B805CAE3C391}" name="Probability (Residual)" dataDxfId="62" dataCellStyle="Normal 2"/>
    <tableColumn id="17" xr3:uid="{E0F13F2E-11BA-433D-AD8A-36C76EFF5FE6}" name="Residual Risk Level" dataDxfId="61" dataCellStyle="Normal 2">
      <calculatedColumnFormula>IFERROR(INDEX(Matrix!$C$2:$G$6,MATCH(T6,Matrix!$B$2:$B$6,0),MATCH(S6,Matrix!$C$1:$G$1,0)),"")</calculatedColumnFormula>
    </tableColumn>
    <tableColumn id="18" xr3:uid="{792BAC28-4F6C-4025-924C-E14193A212EF}" name="Residual Risk Score" dataDxfId="60" dataCellStyle="Normal 2">
      <calculatedColumnFormula>IFERROR(INDEX(Matrix!$C$9:$G$13,MATCH(T6,Matrix!$B$9:$B$13,0),MATCH(S6,Matrix!$C$8:$G$8,0)),"")</calculatedColumnFormula>
    </tableColumn>
    <tableColumn id="26" xr3:uid="{1B3A2653-0F7E-429A-A3A2-754F3E209423}" name="Residual Risk Rating" dataDxfId="59" dataCellStyle="Normal 2">
      <calculatedColumnFormula>CONCATENATE(U6," ",V6)</calculatedColumnFormula>
    </tableColumn>
    <tableColumn id="19" xr3:uid="{18243F1D-2FC5-4A56-BE78-3B7E06B6E92D}" name="Treatment Action Plan" dataDxfId="58" dataCellStyle="Normal 2"/>
    <tableColumn id="20" xr3:uid="{4D53F2DB-BEC6-48E5-B835-6EC27ACEAFB0}" name="TAP Status" dataDxfId="57" dataCellStyle="Normal 2"/>
    <tableColumn id="21" xr3:uid="{E049F9EA-DAD0-4270-8D64-8551136D5604}" name="TAP Owner (Accountable)" dataDxfId="56" dataCellStyle="Normal 2"/>
    <tableColumn id="22" xr3:uid="{D6ED3CFE-7F70-4065-AF54-39A4D53BFD59}" name="TAP Delegate (Responsible)" dataDxfId="55" dataCellStyle="Normal 2"/>
    <tableColumn id="23" xr3:uid="{BBC71CC5-B0E7-4FDB-ABC3-A667B01EDEBD}" name="Date Endorsed" dataDxfId="54" dataCellStyle="Normal 2"/>
    <tableColumn id="24" xr3:uid="{522B3B5C-E546-4B5E-9FC1-9BD323EAB55E}" name="Date of next Review" dataDxfId="53" dataCellStyle="Normal 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5E83A38-0F28-4C6F-9F10-445D1E75D150}" name="Table225" displayName="Table225" ref="D5:AC47" totalsRowShown="0" headerRowDxfId="52" dataDxfId="51" tableBorderDxfId="50" headerRowCellStyle="Normal 2" dataCellStyle="Normal 2">
  <autoFilter ref="D5:AC47" xr:uid="{670FD891-4481-4C08-8CE1-28AA71C08382}"/>
  <tableColumns count="26">
    <tableColumn id="1" xr3:uid="{A1D15226-540E-49F5-8557-6AF0C7C96C94}" name="Risk ID" dataDxfId="49" dataCellStyle="Normal 2">
      <calculatedColumnFormula>TEXT(ROW(A1),"R-00")</calculatedColumnFormula>
    </tableColumn>
    <tableColumn id="2" xr3:uid="{EC68E013-7D00-4F35-9EC0-2C07905BC30C}" name="Category" dataDxfId="48" dataCellStyle="Normal 2"/>
    <tableColumn id="3" xr3:uid="{0E75FDC1-6479-45DB-9B69-799C6B7E42DB}" name="Risk Type" dataDxfId="47" dataCellStyle="Normal 2"/>
    <tableColumn id="4" xr3:uid="{91E17848-7732-4555-949B-78F85B34B214}" name="Activity" dataDxfId="46" dataCellStyle="Normal 2"/>
    <tableColumn id="5" xr3:uid="{772FB9FD-08FD-4C2E-98C3-627FF8005F06}" name="Hazard" dataDxfId="45" dataCellStyle="Normal 2"/>
    <tableColumn id="6" xr3:uid="{4D82607E-0AB2-4F4B-A4DA-D1E0D29F61BC}" name="Risk" dataDxfId="44" dataCellStyle="Normal 2"/>
    <tableColumn id="7" xr3:uid="{CB0FC489-3593-49B0-8A5A-F40A708FB3FA}" name="Site Applicable to" dataDxfId="43" dataCellStyle="Normal 2"/>
    <tableColumn id="8" xr3:uid="{A63B9384-840E-4EC9-96D9-DDB2278B00F4}" name="Consequence Category (Inherent)" dataDxfId="42" dataCellStyle="Normal 2"/>
    <tableColumn id="9" xr3:uid="{66DD4F4B-BD44-44A5-B085-7A415906EDBC}" name="Consequence (Inherent)" dataDxfId="41" dataCellStyle="Normal 2"/>
    <tableColumn id="10" xr3:uid="{C4E6316B-4E3A-4821-B951-B8FF1CC0FD23}" name="Probability (Inherent)" dataDxfId="40" dataCellStyle="Normal 2"/>
    <tableColumn id="11" xr3:uid="{3E3135F3-AC9A-4AD9-B182-C905E4F1DA52}" name="Inherent Risk Level" dataDxfId="39" dataCellStyle="Normal 2">
      <calculatedColumnFormula>IFERROR(INDEX(Matrix!$C$2:$G$6,MATCH(M6,Matrix!$B$2:$B$6,0),MATCH(L6,Matrix!$C$1:$G$1,0)),"")</calculatedColumnFormula>
    </tableColumn>
    <tableColumn id="12" xr3:uid="{ACB32BBE-637D-49B1-8894-3DA8BCF35BA3}" name="Inherent Risk Score" dataDxfId="38" dataCellStyle="Normal 2">
      <calculatedColumnFormula>IFERROR(INDEX(Matrix!$C$9:$G$13,MATCH(M6,Matrix!$B$9:$B$13,0),MATCH(L6,Matrix!$C$8:$G$8,0)),"")</calculatedColumnFormula>
    </tableColumn>
    <tableColumn id="25" xr3:uid="{6A7EC0C7-C7B3-42C1-A868-49FACC5F36CE}" name="Inherent Risk Rating" dataDxfId="37" dataCellStyle="Normal 2">
      <calculatedColumnFormula>CONCATENATE(N6," ",O6)</calculatedColumnFormula>
    </tableColumn>
    <tableColumn id="13" xr3:uid="{776747E2-1ACB-4999-AF0A-5F4F8250ABA4}" name="Existing Controls in place" dataDxfId="36" dataCellStyle="Normal 2"/>
    <tableColumn id="14" xr3:uid="{42DDB339-F338-40A6-9397-D3C8507C0116}" name="Consequence Category (Residual)" dataDxfId="35" dataCellStyle="Normal 2"/>
    <tableColumn id="15" xr3:uid="{F2CE8820-5200-42F5-AC6E-680381954E66}" name="Consequence (Residual)" dataDxfId="34" dataCellStyle="Normal 2"/>
    <tableColumn id="16" xr3:uid="{7D54C0EF-25D7-4A39-9C51-10B7BB319C99}" name="Probability (Residual)" dataDxfId="33" dataCellStyle="Normal 2"/>
    <tableColumn id="17" xr3:uid="{C8AB1AB3-1A33-4E0A-8C14-DF865F94973C}" name="Residual Risk Level" dataDxfId="32" dataCellStyle="Normal 2">
      <calculatedColumnFormula>IFERROR(INDEX(Matrix!$C$2:$G$6,MATCH(T6,Matrix!$B$2:$B$6,0),MATCH(S6,Matrix!$C$1:$G$1,0)),"")</calculatedColumnFormula>
    </tableColumn>
    <tableColumn id="18" xr3:uid="{A27F8264-1095-4957-98E8-FF3A4B6DADC3}" name="Residual Risk Score" dataDxfId="31" dataCellStyle="Normal 2">
      <calculatedColumnFormula>IFERROR(INDEX(Matrix!$C$9:$G$13,MATCH(T6,Matrix!$B$9:$B$13,0),MATCH(S6,Matrix!$C$8:$G$8,0)),"")</calculatedColumnFormula>
    </tableColumn>
    <tableColumn id="26" xr3:uid="{BF575024-093E-4AA1-8B8C-1E9BA820C537}" name="Residual Risk Rating" dataDxfId="30" dataCellStyle="Normal 2">
      <calculatedColumnFormula>CONCATENATE(U6," ",V6)</calculatedColumnFormula>
    </tableColumn>
    <tableColumn id="19" xr3:uid="{547DB5FF-0049-4B19-824E-200E639D9E7C}" name="Treatment Action Plan" dataDxfId="29" dataCellStyle="Normal 2"/>
    <tableColumn id="20" xr3:uid="{6D276FF4-75F2-4A91-BAD5-E919771850BC}" name="TAP Status" dataDxfId="28" dataCellStyle="Normal 2"/>
    <tableColumn id="21" xr3:uid="{0C32EB39-3A07-4715-950C-464C9B06FBB6}" name="TAP Owner (Accountable)" dataDxfId="27" dataCellStyle="Normal 2"/>
    <tableColumn id="22" xr3:uid="{D2891A66-1056-4090-BB19-F7C98F058631}" name="TAP Delegate (Responsible)" dataDxfId="26" dataCellStyle="Normal 2"/>
    <tableColumn id="23" xr3:uid="{FE916049-C3C3-4C14-B066-465A607C8B4A}" name="Date Endorsed" dataDxfId="25" dataCellStyle="Normal 2"/>
    <tableColumn id="24" xr3:uid="{AC41FC9B-55B3-48A8-AD39-B0855B9DFC6D}" name="Date of next Review" dataDxfId="24" dataCellStyle="Normal 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51F79-4C52-4E85-8CFB-AAE548C25D4D}">
  <sheetPr codeName="Sheet4"/>
  <dimension ref="B3:F30"/>
  <sheetViews>
    <sheetView showGridLines="0" showRowColHeaders="0" topLeftCell="A25" zoomScaleNormal="100" workbookViewId="0">
      <selection activeCell="E6" sqref="E6:E11"/>
    </sheetView>
  </sheetViews>
  <sheetFormatPr defaultRowHeight="15" x14ac:dyDescent="0.25"/>
  <cols>
    <col min="1" max="1" width="9" customWidth="1"/>
    <col min="2" max="2" width="31.7109375" customWidth="1"/>
    <col min="3" max="3" width="48.42578125" customWidth="1"/>
    <col min="4" max="4" width="15.7109375" customWidth="1"/>
    <col min="5" max="5" width="3.28515625" customWidth="1"/>
    <col min="6" max="6" width="60" style="15" customWidth="1"/>
  </cols>
  <sheetData>
    <row r="3" spans="2:6" ht="31.5" x14ac:dyDescent="0.5">
      <c r="C3" s="22" t="s">
        <v>0</v>
      </c>
    </row>
    <row r="5" spans="2:6" ht="15.75" thickBot="1" x14ac:dyDescent="0.3"/>
    <row r="6" spans="2:6" ht="90" x14ac:dyDescent="0.25">
      <c r="B6" s="23" t="s">
        <v>1</v>
      </c>
      <c r="C6" s="24" t="s">
        <v>2</v>
      </c>
      <c r="E6" s="49">
        <v>1</v>
      </c>
      <c r="F6" s="26" t="s">
        <v>3</v>
      </c>
    </row>
    <row r="7" spans="2:6" x14ac:dyDescent="0.25">
      <c r="B7" s="18" t="s">
        <v>4</v>
      </c>
      <c r="C7" s="19" t="s">
        <v>5</v>
      </c>
      <c r="E7" s="49">
        <v>2</v>
      </c>
      <c r="F7" s="27" t="s">
        <v>6</v>
      </c>
    </row>
    <row r="8" spans="2:6" ht="30" x14ac:dyDescent="0.25">
      <c r="B8" s="18" t="s">
        <v>7</v>
      </c>
      <c r="C8" s="19" t="s">
        <v>8</v>
      </c>
      <c r="E8" s="49">
        <v>3</v>
      </c>
      <c r="F8" s="27" t="s">
        <v>9</v>
      </c>
    </row>
    <row r="9" spans="2:6" ht="30" x14ac:dyDescent="0.25">
      <c r="B9" s="18" t="s">
        <v>10</v>
      </c>
      <c r="C9" s="19" t="s">
        <v>8</v>
      </c>
      <c r="E9" s="49">
        <v>4</v>
      </c>
      <c r="F9" s="28" t="s">
        <v>11</v>
      </c>
    </row>
    <row r="10" spans="2:6" x14ac:dyDescent="0.25">
      <c r="B10" s="18" t="s">
        <v>12</v>
      </c>
      <c r="C10" s="19" t="s">
        <v>13</v>
      </c>
      <c r="E10" s="49">
        <v>5</v>
      </c>
      <c r="F10" s="28" t="s">
        <v>14</v>
      </c>
    </row>
    <row r="11" spans="2:6" ht="75" x14ac:dyDescent="0.25">
      <c r="B11" s="18" t="s">
        <v>15</v>
      </c>
      <c r="C11" s="19" t="s">
        <v>13</v>
      </c>
      <c r="E11" s="49">
        <v>6</v>
      </c>
      <c r="F11" s="28" t="s">
        <v>16</v>
      </c>
    </row>
    <row r="12" spans="2:6" x14ac:dyDescent="0.25">
      <c r="B12" s="18" t="s">
        <v>17</v>
      </c>
      <c r="C12" s="19" t="s">
        <v>13</v>
      </c>
    </row>
    <row r="13" spans="2:6" x14ac:dyDescent="0.25">
      <c r="B13" s="18" t="s">
        <v>18</v>
      </c>
      <c r="C13" s="19" t="s">
        <v>8</v>
      </c>
    </row>
    <row r="14" spans="2:6" x14ac:dyDescent="0.25">
      <c r="B14" s="18" t="s">
        <v>19</v>
      </c>
      <c r="C14" s="19" t="s">
        <v>8</v>
      </c>
    </row>
    <row r="15" spans="2:6" x14ac:dyDescent="0.25">
      <c r="B15" s="18" t="s">
        <v>20</v>
      </c>
      <c r="C15" s="19" t="s">
        <v>8</v>
      </c>
    </row>
    <row r="16" spans="2:6" x14ac:dyDescent="0.25">
      <c r="B16" s="18" t="s">
        <v>21</v>
      </c>
      <c r="C16" s="19" t="s">
        <v>8</v>
      </c>
    </row>
    <row r="17" spans="2:3" x14ac:dyDescent="0.25">
      <c r="B17" s="18" t="s">
        <v>22</v>
      </c>
      <c r="C17" s="19" t="s">
        <v>23</v>
      </c>
    </row>
    <row r="18" spans="2:3" x14ac:dyDescent="0.25">
      <c r="B18" s="18" t="s">
        <v>24</v>
      </c>
      <c r="C18" s="19" t="s">
        <v>23</v>
      </c>
    </row>
    <row r="19" spans="2:3" x14ac:dyDescent="0.25">
      <c r="B19" s="18" t="s">
        <v>25</v>
      </c>
      <c r="C19" s="19" t="s">
        <v>13</v>
      </c>
    </row>
    <row r="20" spans="2:3" x14ac:dyDescent="0.25">
      <c r="B20" s="18" t="s">
        <v>26</v>
      </c>
      <c r="C20" s="19" t="s">
        <v>8</v>
      </c>
    </row>
    <row r="21" spans="2:3" x14ac:dyDescent="0.25">
      <c r="B21" s="18" t="s">
        <v>27</v>
      </c>
      <c r="C21" s="19" t="s">
        <v>8</v>
      </c>
    </row>
    <row r="22" spans="2:3" x14ac:dyDescent="0.25">
      <c r="B22" s="18" t="s">
        <v>28</v>
      </c>
      <c r="C22" s="19" t="s">
        <v>8</v>
      </c>
    </row>
    <row r="23" spans="2:3" x14ac:dyDescent="0.25">
      <c r="B23" s="18" t="s">
        <v>29</v>
      </c>
      <c r="C23" s="19" t="s">
        <v>23</v>
      </c>
    </row>
    <row r="24" spans="2:3" x14ac:dyDescent="0.25">
      <c r="B24" s="18" t="s">
        <v>30</v>
      </c>
      <c r="C24" s="19" t="s">
        <v>23</v>
      </c>
    </row>
    <row r="25" spans="2:3" x14ac:dyDescent="0.25">
      <c r="B25" s="18" t="s">
        <v>31</v>
      </c>
      <c r="C25" s="19" t="s">
        <v>13</v>
      </c>
    </row>
    <row r="26" spans="2:3" x14ac:dyDescent="0.25">
      <c r="B26" s="18" t="s">
        <v>32</v>
      </c>
      <c r="C26" s="19" t="s">
        <v>8</v>
      </c>
    </row>
    <row r="27" spans="2:3" x14ac:dyDescent="0.25">
      <c r="B27" s="18" t="s">
        <v>33</v>
      </c>
      <c r="C27" s="19" t="s">
        <v>34</v>
      </c>
    </row>
    <row r="28" spans="2:3" x14ac:dyDescent="0.25">
      <c r="B28" s="18" t="s">
        <v>35</v>
      </c>
      <c r="C28" s="19" t="s">
        <v>34</v>
      </c>
    </row>
    <row r="29" spans="2:3" x14ac:dyDescent="0.25">
      <c r="B29" s="18" t="s">
        <v>36</v>
      </c>
      <c r="C29" s="19" t="s">
        <v>37</v>
      </c>
    </row>
    <row r="30" spans="2:3" ht="105.75" thickBot="1" x14ac:dyDescent="0.3">
      <c r="B30" s="20" t="s">
        <v>38</v>
      </c>
      <c r="C30" s="21" t="s">
        <v>39</v>
      </c>
    </row>
  </sheetData>
  <pageMargins left="0.7" right="0.7" top="0.75" bottom="0.75" header="0.3" footer="0.3"/>
  <pageSetup orientation="portrait" horizontalDpi="1200" verticalDpi="1200" r:id="rId1"/>
  <headerFooter>
    <oddHeader>&amp;C&amp;"Calibri"&amp;10&amp;K000000 INTERNAL&amp;1#_x000D_</oddHeader>
    <oddFooter>&amp;C_x000D_&amp;1#&amp;"Calibri"&amp;10&amp;K000000 INTERNAL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ABFF0-F736-4E47-BF66-48E6C9FC9FB5}">
  <dimension ref="B1:M8"/>
  <sheetViews>
    <sheetView showGridLines="0" zoomScale="110" zoomScaleNormal="110" workbookViewId="0">
      <selection activeCell="E2" sqref="E2:F2"/>
    </sheetView>
  </sheetViews>
  <sheetFormatPr defaultRowHeight="15" x14ac:dyDescent="0.25"/>
  <cols>
    <col min="1" max="1" width="4.5703125" customWidth="1"/>
    <col min="2" max="3" width="16.85546875" customWidth="1"/>
    <col min="4" max="4" width="20.28515625" customWidth="1"/>
    <col min="5" max="10" width="16.85546875" customWidth="1"/>
    <col min="11" max="11" width="27.85546875" customWidth="1"/>
    <col min="12" max="12" width="21" customWidth="1"/>
    <col min="13" max="13" width="16.85546875" customWidth="1"/>
  </cols>
  <sheetData>
    <row r="1" spans="2:13" ht="15.75" thickBot="1" x14ac:dyDescent="0.3"/>
    <row r="2" spans="2:13" x14ac:dyDescent="0.25">
      <c r="D2" s="100" t="s">
        <v>40</v>
      </c>
      <c r="E2" s="131"/>
      <c r="F2" s="132"/>
    </row>
    <row r="3" spans="2:13" x14ac:dyDescent="0.25">
      <c r="D3" s="101" t="s">
        <v>41</v>
      </c>
      <c r="E3" s="133"/>
      <c r="F3" s="134"/>
    </row>
    <row r="4" spans="2:13" ht="15.75" thickBot="1" x14ac:dyDescent="0.3">
      <c r="D4" s="102" t="s">
        <v>42</v>
      </c>
      <c r="E4" s="135"/>
      <c r="F4" s="136"/>
    </row>
    <row r="8" spans="2:13" x14ac:dyDescent="0.25">
      <c r="B8" s="25" t="s">
        <v>43</v>
      </c>
      <c r="C8" s="25" t="s">
        <v>44</v>
      </c>
      <c r="D8" s="25" t="s">
        <v>45</v>
      </c>
      <c r="E8" s="25" t="s">
        <v>46</v>
      </c>
      <c r="F8" s="25" t="s">
        <v>47</v>
      </c>
      <c r="G8" s="25" t="s">
        <v>48</v>
      </c>
      <c r="H8" s="25" t="s">
        <v>49</v>
      </c>
      <c r="I8" s="25" t="s">
        <v>50</v>
      </c>
      <c r="J8" s="25" t="s">
        <v>51</v>
      </c>
      <c r="K8" s="25" t="s">
        <v>52</v>
      </c>
      <c r="L8" s="25" t="s">
        <v>53</v>
      </c>
      <c r="M8" s="25" t="s">
        <v>54</v>
      </c>
    </row>
  </sheetData>
  <mergeCells count="3">
    <mergeCell ref="E2:F2"/>
    <mergeCell ref="E3:F3"/>
    <mergeCell ref="E4:F4"/>
  </mergeCells>
  <dataValidations count="2">
    <dataValidation type="list" allowBlank="1" showInputMessage="1" showErrorMessage="1" sqref="D9:D34" xr:uid="{07CFA09A-D3DA-4ED4-9796-1C6E15CDB6F3}">
      <formula1>"Critical Risk, Contruction Activities, Mt Holland, KWI"</formula1>
    </dataValidation>
    <dataValidation type="list" allowBlank="1" showInputMessage="1" showErrorMessage="1" sqref="L9:L34" xr:uid="{EA77FDA3-55FC-437B-BB94-CEA94F6835F6}">
      <formula1>"Yes, No"</formula1>
    </dataValidation>
  </dataValidations>
  <pageMargins left="0.7" right="0.7" top="0.75" bottom="0.75" header="0.3" footer="0.3"/>
  <headerFooter>
    <oddHeader>&amp;C&amp;"Calibri"&amp;10&amp;K000000 INTERNAL&amp;1#_x000D_</oddHeader>
    <oddFooter>&amp;C_x000D_&amp;1#&amp;"Calibri"&amp;10&amp;K000000 INTERNAL</oddFooter>
  </headerFooter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9DDC6-CF8E-4F9D-9DA9-E9B3538CF9CD}">
  <sheetPr codeName="Sheet2">
    <pageSetUpPr fitToPage="1"/>
  </sheetPr>
  <dimension ref="B3:J27"/>
  <sheetViews>
    <sheetView showGridLines="0" topLeftCell="A20" zoomScale="80" zoomScaleNormal="80" workbookViewId="0">
      <selection activeCell="H15" sqref="H15"/>
    </sheetView>
  </sheetViews>
  <sheetFormatPr defaultRowHeight="15" x14ac:dyDescent="0.25"/>
  <cols>
    <col min="2" max="2" width="23.28515625" style="15" customWidth="1"/>
    <col min="3" max="3" width="0.140625" style="15" customWidth="1"/>
    <col min="4" max="4" width="11.140625" style="15" customWidth="1"/>
    <col min="5" max="5" width="15.7109375" style="15" customWidth="1"/>
    <col min="6" max="10" width="30.5703125" style="15" customWidth="1"/>
  </cols>
  <sheetData>
    <row r="3" spans="2:10" ht="30" x14ac:dyDescent="0.25">
      <c r="F3" s="62" t="s">
        <v>55</v>
      </c>
    </row>
    <row r="6" spans="2:10" ht="15.75" thickBot="1" x14ac:dyDescent="0.3"/>
    <row r="7" spans="2:10" ht="20.100000000000001" customHeight="1" thickBot="1" x14ac:dyDescent="0.3">
      <c r="B7" s="154" t="s">
        <v>56</v>
      </c>
      <c r="C7" s="155"/>
      <c r="D7" s="155"/>
      <c r="E7" s="155"/>
      <c r="F7" s="155"/>
      <c r="G7" s="155"/>
      <c r="H7" s="155"/>
      <c r="I7" s="155"/>
      <c r="J7" s="156"/>
    </row>
    <row r="8" spans="2:10" ht="20.100000000000001" customHeight="1" thickBot="1" x14ac:dyDescent="0.3">
      <c r="B8" s="89"/>
      <c r="C8" s="84"/>
      <c r="D8" s="84"/>
      <c r="E8" s="84"/>
      <c r="F8" s="84"/>
      <c r="G8" s="84"/>
      <c r="H8" s="84"/>
      <c r="I8" s="84"/>
      <c r="J8" s="85"/>
    </row>
    <row r="9" spans="2:10" ht="20.100000000000001" customHeight="1" thickBot="1" x14ac:dyDescent="0.3">
      <c r="B9" s="91"/>
      <c r="C9" s="90"/>
      <c r="D9" s="90"/>
      <c r="E9" s="97" t="s">
        <v>57</v>
      </c>
      <c r="F9" s="93" t="s">
        <v>58</v>
      </c>
      <c r="G9" s="94" t="s">
        <v>59</v>
      </c>
      <c r="H9" s="95" t="s">
        <v>60</v>
      </c>
      <c r="I9" s="96" t="s">
        <v>61</v>
      </c>
      <c r="J9" s="92"/>
    </row>
    <row r="10" spans="2:10" ht="20.100000000000001" customHeight="1" thickBot="1" x14ac:dyDescent="0.3">
      <c r="B10" s="86"/>
      <c r="C10" s="87"/>
      <c r="D10" s="87"/>
      <c r="E10" s="87"/>
      <c r="F10" s="87"/>
      <c r="G10" s="87"/>
      <c r="H10" s="87"/>
      <c r="I10" s="87"/>
      <c r="J10" s="88"/>
    </row>
    <row r="11" spans="2:10" ht="20.100000000000001" customHeight="1" thickBot="1" x14ac:dyDescent="0.3">
      <c r="B11" s="160" t="s">
        <v>62</v>
      </c>
      <c r="C11" s="161"/>
      <c r="D11" s="161"/>
      <c r="E11" s="161"/>
      <c r="F11" s="157" t="s">
        <v>63</v>
      </c>
      <c r="G11" s="158"/>
      <c r="H11" s="158"/>
      <c r="I11" s="158"/>
      <c r="J11" s="159"/>
    </row>
    <row r="12" spans="2:10" ht="26.1" customHeight="1" thickBot="1" x14ac:dyDescent="0.3">
      <c r="B12" s="160"/>
      <c r="C12" s="161"/>
      <c r="D12" s="161"/>
      <c r="E12" s="161"/>
      <c r="F12" s="73" t="s">
        <v>64</v>
      </c>
      <c r="G12" s="73" t="s">
        <v>65</v>
      </c>
      <c r="H12" s="73" t="s">
        <v>66</v>
      </c>
      <c r="I12" s="73" t="s">
        <v>67</v>
      </c>
      <c r="J12" s="73" t="s">
        <v>68</v>
      </c>
    </row>
    <row r="13" spans="2:10" ht="39" thickBot="1" x14ac:dyDescent="0.3">
      <c r="B13" s="64" t="s">
        <v>69</v>
      </c>
      <c r="C13" s="47"/>
      <c r="D13" s="146" t="s">
        <v>70</v>
      </c>
      <c r="E13" s="148"/>
      <c r="F13" s="46">
        <v>11</v>
      </c>
      <c r="G13" s="42">
        <v>16</v>
      </c>
      <c r="H13" s="42">
        <v>20</v>
      </c>
      <c r="I13" s="43">
        <v>23</v>
      </c>
      <c r="J13" s="44">
        <v>25</v>
      </c>
    </row>
    <row r="14" spans="2:10" ht="39" thickBot="1" x14ac:dyDescent="0.3">
      <c r="B14" s="64" t="s">
        <v>71</v>
      </c>
      <c r="C14" s="45"/>
      <c r="D14" s="146" t="s">
        <v>72</v>
      </c>
      <c r="E14" s="148"/>
      <c r="F14" s="33">
        <v>7</v>
      </c>
      <c r="G14" s="33">
        <v>12</v>
      </c>
      <c r="H14" s="34">
        <v>17</v>
      </c>
      <c r="I14" s="34">
        <v>21</v>
      </c>
      <c r="J14" s="35">
        <v>24</v>
      </c>
    </row>
    <row r="15" spans="2:10" ht="26.25" thickBot="1" x14ac:dyDescent="0.3">
      <c r="B15" s="64" t="s">
        <v>73</v>
      </c>
      <c r="C15" s="48">
        <v>3</v>
      </c>
      <c r="D15" s="146" t="s">
        <v>74</v>
      </c>
      <c r="E15" s="148"/>
      <c r="F15" s="36">
        <v>4</v>
      </c>
      <c r="G15" s="33">
        <v>8</v>
      </c>
      <c r="H15" s="33">
        <v>13</v>
      </c>
      <c r="I15" s="34">
        <v>18</v>
      </c>
      <c r="J15" s="34">
        <v>22</v>
      </c>
    </row>
    <row r="16" spans="2:10" ht="26.25" thickBot="1" x14ac:dyDescent="0.3">
      <c r="B16" s="65" t="s">
        <v>75</v>
      </c>
      <c r="C16" s="45"/>
      <c r="D16" s="146" t="s">
        <v>76</v>
      </c>
      <c r="E16" s="148"/>
      <c r="F16" s="74">
        <v>2</v>
      </c>
      <c r="G16" s="74">
        <v>5</v>
      </c>
      <c r="H16" s="75">
        <v>9</v>
      </c>
      <c r="I16" s="75">
        <v>14</v>
      </c>
      <c r="J16" s="80">
        <v>19</v>
      </c>
    </row>
    <row r="17" spans="2:10" ht="39" thickBot="1" x14ac:dyDescent="0.3">
      <c r="B17" s="66" t="s">
        <v>77</v>
      </c>
      <c r="C17" s="63"/>
      <c r="D17" s="152" t="s">
        <v>78</v>
      </c>
      <c r="E17" s="153"/>
      <c r="F17" s="81">
        <v>1</v>
      </c>
      <c r="G17" s="82">
        <v>3</v>
      </c>
      <c r="H17" s="82">
        <v>6</v>
      </c>
      <c r="I17" s="46">
        <v>10</v>
      </c>
      <c r="J17" s="83">
        <v>15</v>
      </c>
    </row>
    <row r="18" spans="2:10" ht="15.75" thickBot="1" x14ac:dyDescent="0.3">
      <c r="B18" s="137"/>
      <c r="C18" s="70"/>
      <c r="D18" s="78"/>
      <c r="E18" s="79"/>
      <c r="F18" s="141"/>
      <c r="G18" s="141"/>
      <c r="H18" s="141"/>
      <c r="I18" s="141"/>
      <c r="J18" s="141"/>
    </row>
    <row r="19" spans="2:10" ht="26.1" customHeight="1" thickBot="1" x14ac:dyDescent="0.3">
      <c r="B19" s="138"/>
      <c r="C19" s="71"/>
      <c r="D19" s="142" t="s">
        <v>79</v>
      </c>
      <c r="E19" s="143"/>
      <c r="F19" s="76">
        <v>1</v>
      </c>
      <c r="G19" s="76">
        <v>2</v>
      </c>
      <c r="H19" s="76">
        <v>3</v>
      </c>
      <c r="I19" s="76">
        <v>4</v>
      </c>
      <c r="J19" s="77">
        <v>5</v>
      </c>
    </row>
    <row r="20" spans="2:10" ht="26.1" customHeight="1" thickBot="1" x14ac:dyDescent="0.3">
      <c r="B20" s="138"/>
      <c r="C20" s="72"/>
      <c r="D20" s="144"/>
      <c r="E20" s="145"/>
      <c r="F20" s="73" t="s">
        <v>64</v>
      </c>
      <c r="G20" s="73" t="s">
        <v>65</v>
      </c>
      <c r="H20" s="73" t="s">
        <v>66</v>
      </c>
      <c r="I20" s="73" t="s">
        <v>67</v>
      </c>
      <c r="J20" s="73" t="s">
        <v>68</v>
      </c>
    </row>
    <row r="21" spans="2:10" ht="60" customHeight="1" thickBot="1" x14ac:dyDescent="0.3">
      <c r="B21" s="138"/>
      <c r="C21" s="146" t="s">
        <v>80</v>
      </c>
      <c r="D21" s="147"/>
      <c r="E21" s="148"/>
      <c r="F21" s="59" t="s">
        <v>81</v>
      </c>
      <c r="G21" s="67" t="s">
        <v>82</v>
      </c>
      <c r="H21" s="59" t="s">
        <v>83</v>
      </c>
      <c r="I21" s="59" t="s">
        <v>84</v>
      </c>
      <c r="J21" s="60" t="s">
        <v>85</v>
      </c>
    </row>
    <row r="22" spans="2:10" ht="60" customHeight="1" thickBot="1" x14ac:dyDescent="0.3">
      <c r="B22" s="138"/>
      <c r="C22" s="146" t="s">
        <v>86</v>
      </c>
      <c r="D22" s="147"/>
      <c r="E22" s="148"/>
      <c r="F22" s="59" t="s">
        <v>87</v>
      </c>
      <c r="G22" s="59" t="s">
        <v>88</v>
      </c>
      <c r="H22" s="59" t="s">
        <v>89</v>
      </c>
      <c r="I22" s="59" t="s">
        <v>90</v>
      </c>
      <c r="J22" s="68" t="s">
        <v>91</v>
      </c>
    </row>
    <row r="23" spans="2:10" ht="60" customHeight="1" thickBot="1" x14ac:dyDescent="0.3">
      <c r="B23" s="139"/>
      <c r="C23" s="149" t="s">
        <v>92</v>
      </c>
      <c r="D23" s="150"/>
      <c r="E23" s="151"/>
      <c r="F23" s="61" t="s">
        <v>93</v>
      </c>
      <c r="G23" s="61" t="s">
        <v>94</v>
      </c>
      <c r="H23" s="61" t="s">
        <v>95</v>
      </c>
      <c r="I23" s="61" t="s">
        <v>96</v>
      </c>
      <c r="J23" s="69" t="s">
        <v>97</v>
      </c>
    </row>
    <row r="24" spans="2:10" ht="60" customHeight="1" thickBot="1" x14ac:dyDescent="0.3">
      <c r="B24" s="138"/>
      <c r="C24" s="146" t="s">
        <v>98</v>
      </c>
      <c r="D24" s="147"/>
      <c r="E24" s="148"/>
      <c r="F24" s="59" t="s">
        <v>99</v>
      </c>
      <c r="G24" s="67" t="s">
        <v>100</v>
      </c>
      <c r="H24" s="67" t="s">
        <v>101</v>
      </c>
      <c r="I24" s="67" t="s">
        <v>102</v>
      </c>
      <c r="J24" s="68" t="s">
        <v>103</v>
      </c>
    </row>
    <row r="25" spans="2:10" ht="60" customHeight="1" thickBot="1" x14ac:dyDescent="0.3">
      <c r="B25" s="138"/>
      <c r="C25" s="146" t="s">
        <v>104</v>
      </c>
      <c r="D25" s="147"/>
      <c r="E25" s="148"/>
      <c r="F25" s="59" t="s">
        <v>105</v>
      </c>
      <c r="G25" s="59" t="s">
        <v>106</v>
      </c>
      <c r="H25" s="59" t="s">
        <v>107</v>
      </c>
      <c r="I25" s="59" t="s">
        <v>108</v>
      </c>
      <c r="J25" s="60" t="s">
        <v>109</v>
      </c>
    </row>
    <row r="26" spans="2:10" ht="60" customHeight="1" thickBot="1" x14ac:dyDescent="0.3">
      <c r="B26" s="139"/>
      <c r="C26" s="149" t="s">
        <v>110</v>
      </c>
      <c r="D26" s="150"/>
      <c r="E26" s="151"/>
      <c r="F26" s="61" t="s">
        <v>111</v>
      </c>
      <c r="G26" s="61" t="s">
        <v>112</v>
      </c>
      <c r="H26" s="61" t="s">
        <v>113</v>
      </c>
      <c r="I26" s="61" t="s">
        <v>114</v>
      </c>
      <c r="J26" s="61" t="s">
        <v>115</v>
      </c>
    </row>
    <row r="27" spans="2:10" ht="60" customHeight="1" thickBot="1" x14ac:dyDescent="0.3">
      <c r="B27" s="140"/>
      <c r="C27" s="146" t="s">
        <v>116</v>
      </c>
      <c r="D27" s="147"/>
      <c r="E27" s="148"/>
      <c r="F27" s="59" t="s">
        <v>117</v>
      </c>
      <c r="G27" s="59" t="s">
        <v>118</v>
      </c>
      <c r="H27" s="59" t="s">
        <v>119</v>
      </c>
      <c r="I27" s="59" t="s">
        <v>120</v>
      </c>
      <c r="J27" s="60" t="s">
        <v>121</v>
      </c>
    </row>
  </sheetData>
  <mergeCells count="18">
    <mergeCell ref="D14:E14"/>
    <mergeCell ref="D15:E15"/>
    <mergeCell ref="D16:E16"/>
    <mergeCell ref="D17:E17"/>
    <mergeCell ref="B7:J7"/>
    <mergeCell ref="F11:J11"/>
    <mergeCell ref="B11:E12"/>
    <mergeCell ref="D13:E13"/>
    <mergeCell ref="B18:B27"/>
    <mergeCell ref="F18:J18"/>
    <mergeCell ref="D19:E20"/>
    <mergeCell ref="C25:E25"/>
    <mergeCell ref="C26:E26"/>
    <mergeCell ref="C21:E21"/>
    <mergeCell ref="C27:E27"/>
    <mergeCell ref="C24:E24"/>
    <mergeCell ref="C22:E22"/>
    <mergeCell ref="C23:E23"/>
  </mergeCells>
  <pageMargins left="0.7" right="0.7" top="0.75" bottom="0.75" header="0.3" footer="0.3"/>
  <pageSetup scale="58" orientation="landscape" horizontalDpi="1200" verticalDpi="1200" r:id="rId1"/>
  <headerFooter>
    <oddHeader>&amp;C&amp;"Calibri"&amp;10&amp;K000000 INTERNAL&amp;1#_x000D_</oddHeader>
    <oddFooter>&amp;C_x000D_&amp;1#&amp;"Calibri"&amp;10&amp;K000000 INTERNAL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F7DA8-73CD-4B88-9E04-64848D079753}">
  <dimension ref="B2:C27"/>
  <sheetViews>
    <sheetView showGridLines="0" zoomScale="130" zoomScaleNormal="130" workbookViewId="0">
      <selection activeCell="I8" sqref="I8"/>
    </sheetView>
  </sheetViews>
  <sheetFormatPr defaultRowHeight="15" x14ac:dyDescent="0.25"/>
  <cols>
    <col min="2" max="2" width="15.85546875" style="29" customWidth="1"/>
    <col min="3" max="3" width="64.7109375" style="15" customWidth="1"/>
  </cols>
  <sheetData>
    <row r="2" spans="2:3" ht="27.75" x14ac:dyDescent="0.25">
      <c r="C2" s="41" t="s">
        <v>122</v>
      </c>
    </row>
    <row r="5" spans="2:3" x14ac:dyDescent="0.25">
      <c r="B5" s="39" t="s">
        <v>123</v>
      </c>
      <c r="C5" s="40" t="s">
        <v>124</v>
      </c>
    </row>
    <row r="6" spans="2:3" ht="20.25" customHeight="1" x14ac:dyDescent="0.25">
      <c r="B6" s="37" t="s">
        <v>125</v>
      </c>
      <c r="C6" s="31" t="s">
        <v>126</v>
      </c>
    </row>
    <row r="7" spans="2:3" ht="17.25" customHeight="1" x14ac:dyDescent="0.25">
      <c r="B7" s="37" t="s">
        <v>127</v>
      </c>
      <c r="C7" s="31" t="s">
        <v>128</v>
      </c>
    </row>
    <row r="8" spans="2:3" ht="24.75" customHeight="1" x14ac:dyDescent="0.25">
      <c r="B8" s="37" t="s">
        <v>129</v>
      </c>
      <c r="C8" s="31" t="s">
        <v>130</v>
      </c>
    </row>
    <row r="9" spans="2:3" x14ac:dyDescent="0.25">
      <c r="B9" s="37" t="s">
        <v>131</v>
      </c>
      <c r="C9" s="31" t="s">
        <v>132</v>
      </c>
    </row>
    <row r="10" spans="2:3" ht="24.75" x14ac:dyDescent="0.25">
      <c r="B10" s="37" t="s">
        <v>133</v>
      </c>
      <c r="C10" s="31" t="s">
        <v>134</v>
      </c>
    </row>
    <row r="11" spans="2:3" x14ac:dyDescent="0.25">
      <c r="B11" s="37" t="s">
        <v>135</v>
      </c>
      <c r="C11" s="31" t="s">
        <v>136</v>
      </c>
    </row>
    <row r="12" spans="2:3" x14ac:dyDescent="0.25">
      <c r="B12" s="37" t="s">
        <v>137</v>
      </c>
      <c r="C12" s="31" t="s">
        <v>138</v>
      </c>
    </row>
    <row r="13" spans="2:3" ht="60.75" x14ac:dyDescent="0.25">
      <c r="B13" s="37" t="s">
        <v>86</v>
      </c>
      <c r="C13" s="31" t="s">
        <v>139</v>
      </c>
    </row>
    <row r="14" spans="2:3" ht="24.75" x14ac:dyDescent="0.25">
      <c r="B14" s="37" t="s">
        <v>140</v>
      </c>
      <c r="C14" s="31" t="s">
        <v>141</v>
      </c>
    </row>
    <row r="15" spans="2:3" ht="24.75" x14ac:dyDescent="0.25">
      <c r="B15" s="37" t="s">
        <v>142</v>
      </c>
      <c r="C15" s="31" t="s">
        <v>143</v>
      </c>
    </row>
    <row r="16" spans="2:3" x14ac:dyDescent="0.25">
      <c r="B16" s="37" t="s">
        <v>144</v>
      </c>
      <c r="C16" s="31" t="s">
        <v>145</v>
      </c>
    </row>
    <row r="17" spans="2:3" ht="24.75" x14ac:dyDescent="0.25">
      <c r="B17" s="37" t="s">
        <v>146</v>
      </c>
      <c r="C17" s="31" t="s">
        <v>147</v>
      </c>
    </row>
    <row r="18" spans="2:3" x14ac:dyDescent="0.25">
      <c r="B18" s="37" t="s">
        <v>148</v>
      </c>
      <c r="C18" s="31" t="s">
        <v>149</v>
      </c>
    </row>
    <row r="19" spans="2:3" x14ac:dyDescent="0.25">
      <c r="B19" s="37" t="s">
        <v>150</v>
      </c>
      <c r="C19" s="31" t="s">
        <v>151</v>
      </c>
    </row>
    <row r="20" spans="2:3" ht="24.75" x14ac:dyDescent="0.25">
      <c r="B20" s="37" t="s">
        <v>152</v>
      </c>
      <c r="C20" s="31" t="s">
        <v>153</v>
      </c>
    </row>
    <row r="21" spans="2:3" x14ac:dyDescent="0.25">
      <c r="B21" s="37" t="s">
        <v>154</v>
      </c>
      <c r="C21" s="31" t="s">
        <v>155</v>
      </c>
    </row>
    <row r="22" spans="2:3" ht="36" x14ac:dyDescent="0.25">
      <c r="B22" s="37" t="s">
        <v>156</v>
      </c>
      <c r="C22" s="31" t="s">
        <v>157</v>
      </c>
    </row>
    <row r="23" spans="2:3" ht="26.25" customHeight="1" x14ac:dyDescent="0.25">
      <c r="B23" s="37" t="s">
        <v>158</v>
      </c>
      <c r="C23" s="31" t="s">
        <v>159</v>
      </c>
    </row>
    <row r="24" spans="2:3" x14ac:dyDescent="0.25">
      <c r="B24" s="37" t="s">
        <v>160</v>
      </c>
      <c r="C24" s="31" t="s">
        <v>161</v>
      </c>
    </row>
    <row r="25" spans="2:3" ht="24.75" x14ac:dyDescent="0.25">
      <c r="B25" s="37" t="s">
        <v>162</v>
      </c>
      <c r="C25" s="31" t="s">
        <v>163</v>
      </c>
    </row>
    <row r="26" spans="2:3" ht="36.75" x14ac:dyDescent="0.25">
      <c r="B26" s="37" t="s">
        <v>164</v>
      </c>
      <c r="C26" s="31" t="s">
        <v>165</v>
      </c>
    </row>
    <row r="27" spans="2:3" x14ac:dyDescent="0.25">
      <c r="B27" s="38" t="s">
        <v>166</v>
      </c>
      <c r="C27" s="32" t="s">
        <v>167</v>
      </c>
    </row>
  </sheetData>
  <pageMargins left="0.7" right="0.7" top="0.75" bottom="0.75" header="0.3" footer="0.3"/>
  <pageSetup orientation="portrait" r:id="rId1"/>
  <headerFooter>
    <oddHeader>&amp;C&amp;"Calibri"&amp;10&amp;K000000 INTERNAL&amp;1#_x000D_</oddHeader>
    <oddFooter>&amp;C_x000D_&amp;1#&amp;"Calibri"&amp;10&amp;K000000 INTERNAL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3E505-FF6B-4074-ACEE-53F51A2ACCCD}">
  <sheetPr codeName="Sheet1"/>
  <dimension ref="A1:AC21"/>
  <sheetViews>
    <sheetView showGridLines="0" tabSelected="1" zoomScaleNormal="100" workbookViewId="0">
      <selection activeCell="I3" sqref="I3"/>
    </sheetView>
  </sheetViews>
  <sheetFormatPr defaultColWidth="9.140625" defaultRowHeight="15" x14ac:dyDescent="0.25"/>
  <cols>
    <col min="1" max="2" width="1.7109375" style="2" customWidth="1"/>
    <col min="3" max="3" width="16.28515625" style="2" hidden="1" customWidth="1"/>
    <col min="4" max="4" width="11.85546875" style="2" bestFit="1" customWidth="1"/>
    <col min="5" max="5" width="13.140625" style="2" customWidth="1"/>
    <col min="6" max="6" width="13.5703125" style="2" customWidth="1"/>
    <col min="7" max="9" width="25.5703125" style="2" customWidth="1"/>
    <col min="10" max="10" width="16.140625" style="2" customWidth="1"/>
    <col min="11" max="11" width="18.140625" style="8" customWidth="1"/>
    <col min="12" max="13" width="13.42578125" style="2" customWidth="1"/>
    <col min="14" max="14" width="9.5703125" style="2" hidden="1" customWidth="1"/>
    <col min="15" max="15" width="11.28515625" style="2" hidden="1" customWidth="1"/>
    <col min="16" max="16" width="18.28515625" style="9" customWidth="1"/>
    <col min="17" max="17" width="116.140625" style="2" customWidth="1"/>
    <col min="18" max="18" width="13.5703125" style="2" customWidth="1"/>
    <col min="19" max="19" width="13.42578125" style="2" customWidth="1"/>
    <col min="20" max="20" width="15.5703125" style="2" customWidth="1"/>
    <col min="21" max="21" width="15.85546875" style="2" hidden="1" customWidth="1"/>
    <col min="22" max="22" width="17.85546875" style="8" hidden="1" customWidth="1"/>
    <col min="23" max="23" width="18" style="8" customWidth="1"/>
    <col min="24" max="24" width="56" style="8" customWidth="1"/>
    <col min="25" max="25" width="21.140625" style="8" customWidth="1"/>
    <col min="26" max="26" width="13.42578125" style="8" customWidth="1"/>
    <col min="27" max="27" width="15.7109375" style="8" customWidth="1"/>
    <col min="28" max="16384" width="9.140625" style="2"/>
  </cols>
  <sheetData>
    <row r="1" spans="1:2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7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9" ht="27.75" x14ac:dyDescent="0.25">
      <c r="A2" s="1"/>
      <c r="B2" s="1"/>
      <c r="C2" s="6"/>
      <c r="D2" s="6"/>
      <c r="E2" s="6"/>
      <c r="F2" s="6"/>
      <c r="G2" s="16" t="s">
        <v>168</v>
      </c>
      <c r="H2" s="6"/>
      <c r="I2" s="6"/>
      <c r="J2" s="6"/>
      <c r="K2" s="1"/>
      <c r="L2" s="1"/>
      <c r="M2" s="1"/>
      <c r="N2" s="1"/>
      <c r="O2" s="1"/>
      <c r="P2" s="7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9" ht="15.75" thickBo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7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9" ht="15.75" customHeight="1" thickBo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62" t="s">
        <v>169</v>
      </c>
      <c r="L4" s="163"/>
      <c r="M4" s="163"/>
      <c r="N4" s="163"/>
      <c r="O4" s="163"/>
      <c r="P4" s="164"/>
      <c r="Q4" s="1"/>
      <c r="R4" s="165" t="s">
        <v>170</v>
      </c>
      <c r="S4" s="166"/>
      <c r="T4" s="166"/>
      <c r="U4" s="166"/>
      <c r="V4" s="166"/>
      <c r="W4" s="167"/>
      <c r="X4" s="1"/>
      <c r="Y4" s="1"/>
      <c r="Z4" s="1"/>
      <c r="AA4" s="1"/>
    </row>
    <row r="5" spans="1:29" ht="34.5" thickBot="1" x14ac:dyDescent="0.3">
      <c r="A5" s="1"/>
      <c r="B5" s="1"/>
      <c r="C5" s="5" t="s">
        <v>12</v>
      </c>
      <c r="D5" s="17" t="s">
        <v>4</v>
      </c>
      <c r="E5" s="17" t="s">
        <v>7</v>
      </c>
      <c r="F5" s="17" t="s">
        <v>10</v>
      </c>
      <c r="G5" s="17" t="s">
        <v>12</v>
      </c>
      <c r="H5" s="17" t="s">
        <v>15</v>
      </c>
      <c r="I5" s="17" t="s">
        <v>17</v>
      </c>
      <c r="J5" s="50" t="s">
        <v>18</v>
      </c>
      <c r="K5" s="55" t="s">
        <v>19</v>
      </c>
      <c r="L5" s="56" t="s">
        <v>20</v>
      </c>
      <c r="M5" s="56" t="s">
        <v>21</v>
      </c>
      <c r="N5" s="56" t="s">
        <v>22</v>
      </c>
      <c r="O5" s="57" t="s">
        <v>24</v>
      </c>
      <c r="P5" s="103" t="s">
        <v>171</v>
      </c>
      <c r="Q5" s="104" t="s">
        <v>25</v>
      </c>
      <c r="R5" s="55" t="s">
        <v>26</v>
      </c>
      <c r="S5" s="56" t="s">
        <v>27</v>
      </c>
      <c r="T5" s="56" t="s">
        <v>28</v>
      </c>
      <c r="U5" s="56" t="s">
        <v>29</v>
      </c>
      <c r="V5" s="57" t="s">
        <v>30</v>
      </c>
      <c r="W5" s="57" t="s">
        <v>172</v>
      </c>
      <c r="X5" s="51" t="s">
        <v>31</v>
      </c>
      <c r="Y5" s="17" t="s">
        <v>32</v>
      </c>
      <c r="Z5" s="17" t="s">
        <v>33</v>
      </c>
      <c r="AA5" s="17" t="s">
        <v>35</v>
      </c>
      <c r="AB5" s="17" t="s">
        <v>36</v>
      </c>
      <c r="AC5" s="17" t="s">
        <v>38</v>
      </c>
    </row>
    <row r="6" spans="1:29" ht="312" customHeight="1" x14ac:dyDescent="0.25">
      <c r="A6" s="3"/>
      <c r="B6" s="3"/>
      <c r="C6" s="4" t="s">
        <v>173</v>
      </c>
      <c r="D6" s="10" t="str">
        <f t="shared" ref="D6:D21" si="0">TEXT(ROW(A1),"CR-00")</f>
        <v>CR-01</v>
      </c>
      <c r="E6" s="10" t="s">
        <v>174</v>
      </c>
      <c r="F6" s="10" t="s">
        <v>175</v>
      </c>
      <c r="G6" s="11" t="s">
        <v>176</v>
      </c>
      <c r="H6" s="30" t="s">
        <v>177</v>
      </c>
      <c r="I6" s="30" t="s">
        <v>178</v>
      </c>
      <c r="J6" s="10" t="s">
        <v>179</v>
      </c>
      <c r="K6" s="52" t="s">
        <v>80</v>
      </c>
      <c r="L6" s="53" t="s">
        <v>68</v>
      </c>
      <c r="M6" s="53" t="s">
        <v>180</v>
      </c>
      <c r="N6" s="54" t="str">
        <f>IFERROR(INDEX(Matrix!$C$2:$G$6,MATCH(M6,Matrix!$B$2:$B$6,0),MATCH(L6,Matrix!$C$1:$G$1,0)),"")</f>
        <v>Extreme</v>
      </c>
      <c r="O6" s="54">
        <f>IFERROR(INDEX(Matrix!$C$9:$G$13,MATCH(M6,Matrix!$B$9:$B$13,0),MATCH(L6,Matrix!$C$8:$G$8,0)),"")</f>
        <v>24</v>
      </c>
      <c r="P6" s="54" t="str">
        <f t="shared" ref="P6:P21" si="1">CONCATENATE(N6," ",O6)</f>
        <v>Extreme 24</v>
      </c>
      <c r="Q6" s="105" t="s">
        <v>181</v>
      </c>
      <c r="R6" s="53" t="s">
        <v>80</v>
      </c>
      <c r="S6" s="53" t="s">
        <v>68</v>
      </c>
      <c r="T6" s="53" t="s">
        <v>182</v>
      </c>
      <c r="U6" s="58" t="str">
        <f>IFERROR(INDEX(Matrix!$C$2:$G$6,MATCH(T6,Matrix!$B$2:$B$6,0),MATCH(S6,Matrix!$C$1:$G$1,0)),"")</f>
        <v>High</v>
      </c>
      <c r="V6" s="58">
        <f>IFERROR(INDEX(Matrix!$C$9:$G$13,MATCH(T6,Matrix!$B$9:$B$13,0),MATCH(S6,Matrix!$C$8:$G$8,0)),"")</f>
        <v>19</v>
      </c>
      <c r="W6" s="58" t="str">
        <f t="shared" ref="W6:W21" si="2">CONCATENATE(U6," ",V6)</f>
        <v>High 19</v>
      </c>
      <c r="X6" s="14"/>
      <c r="Y6" s="14" t="s">
        <v>183</v>
      </c>
      <c r="Z6" s="14" t="s">
        <v>184</v>
      </c>
      <c r="AA6" s="14" t="s">
        <v>185</v>
      </c>
      <c r="AB6" s="99"/>
      <c r="AC6" s="99"/>
    </row>
    <row r="7" spans="1:29" ht="258.75" customHeight="1" x14ac:dyDescent="0.25">
      <c r="D7" s="10" t="str">
        <f t="shared" si="0"/>
        <v>CR-02</v>
      </c>
      <c r="E7" s="10" t="s">
        <v>174</v>
      </c>
      <c r="F7" s="10" t="s">
        <v>175</v>
      </c>
      <c r="G7" s="11" t="s">
        <v>186</v>
      </c>
      <c r="H7" s="30" t="s">
        <v>187</v>
      </c>
      <c r="I7" s="30" t="s">
        <v>178</v>
      </c>
      <c r="J7" s="10" t="s">
        <v>179</v>
      </c>
      <c r="K7" s="14" t="s">
        <v>80</v>
      </c>
      <c r="L7" s="10" t="s">
        <v>68</v>
      </c>
      <c r="M7" s="10" t="s">
        <v>180</v>
      </c>
      <c r="N7" s="12" t="str">
        <f>IFERROR(INDEX(Matrix!$C$2:$G$6,MATCH(M7,Matrix!$B$2:$B$6,0),MATCH(L7,Matrix!$C$1:$G$1,0)),"")</f>
        <v>Extreme</v>
      </c>
      <c r="O7" s="12">
        <f>IFERROR(INDEX(Matrix!$C$9:$G$13,MATCH(M7,Matrix!$B$9:$B$13,0),MATCH(L7,Matrix!$C$8:$G$8,0)),"")</f>
        <v>24</v>
      </c>
      <c r="P7" s="12" t="str">
        <f t="shared" si="1"/>
        <v>Extreme 24</v>
      </c>
      <c r="Q7" s="30" t="s">
        <v>188</v>
      </c>
      <c r="R7" s="10" t="s">
        <v>80</v>
      </c>
      <c r="S7" s="10" t="s">
        <v>68</v>
      </c>
      <c r="T7" s="10" t="s">
        <v>182</v>
      </c>
      <c r="U7" s="13" t="str">
        <f>IFERROR(INDEX(Matrix!$C$2:$G$6,MATCH(T7,Matrix!$B$2:$B$6,0),MATCH(S7,Matrix!$C$1:$G$1,0)),"")</f>
        <v>High</v>
      </c>
      <c r="V7" s="13">
        <f>IFERROR(INDEX(Matrix!$C$9:$G$13,MATCH(T7,Matrix!$B$9:$B$13,0),MATCH(S7,Matrix!$C$8:$G$8,0)),"")</f>
        <v>19</v>
      </c>
      <c r="W7" s="13" t="str">
        <f t="shared" si="2"/>
        <v>High 19</v>
      </c>
      <c r="X7" s="14"/>
      <c r="Y7" s="14" t="s">
        <v>189</v>
      </c>
      <c r="Z7" s="14" t="s">
        <v>184</v>
      </c>
      <c r="AA7" s="14" t="s">
        <v>185</v>
      </c>
      <c r="AB7" s="99"/>
      <c r="AC7" s="99"/>
    </row>
    <row r="8" spans="1:29" ht="409.5" x14ac:dyDescent="0.25">
      <c r="D8" s="10" t="str">
        <f t="shared" si="0"/>
        <v>CR-03</v>
      </c>
      <c r="E8" s="10" t="s">
        <v>174</v>
      </c>
      <c r="F8" s="10" t="s">
        <v>175</v>
      </c>
      <c r="G8" s="11" t="s">
        <v>190</v>
      </c>
      <c r="H8" s="30" t="s">
        <v>187</v>
      </c>
      <c r="I8" s="30" t="s">
        <v>178</v>
      </c>
      <c r="J8" s="10" t="s">
        <v>179</v>
      </c>
      <c r="K8" s="14" t="s">
        <v>80</v>
      </c>
      <c r="L8" s="10" t="s">
        <v>68</v>
      </c>
      <c r="M8" s="10" t="s">
        <v>180</v>
      </c>
      <c r="N8" s="12" t="str">
        <f>IFERROR(INDEX(Matrix!$C$2:$G$6,MATCH(M8,Matrix!$B$2:$B$6,0),MATCH(L8,Matrix!$C$1:$G$1,0)),"")</f>
        <v>Extreme</v>
      </c>
      <c r="O8" s="12">
        <f>IFERROR(INDEX(Matrix!$C$9:$G$13,MATCH(M8,Matrix!$B$9:$B$13,0),MATCH(L8,Matrix!$C$8:$G$8,0)),"")</f>
        <v>24</v>
      </c>
      <c r="P8" s="12" t="str">
        <f t="shared" si="1"/>
        <v>Extreme 24</v>
      </c>
      <c r="Q8" s="30" t="s">
        <v>191</v>
      </c>
      <c r="R8" s="10" t="s">
        <v>80</v>
      </c>
      <c r="S8" s="10" t="s">
        <v>68</v>
      </c>
      <c r="T8" s="10" t="s">
        <v>182</v>
      </c>
      <c r="U8" s="13" t="str">
        <f>IFERROR(INDEX(Matrix!$C$2:$G$6,MATCH(T8,Matrix!$B$2:$B$6,0),MATCH(S8,Matrix!$C$1:$G$1,0)),"")</f>
        <v>High</v>
      </c>
      <c r="V8" s="13">
        <f>IFERROR(INDEX(Matrix!$C$9:$G$13,MATCH(T8,Matrix!$B$9:$B$13,0),MATCH(S8,Matrix!$C$8:$G$8,0)),"")</f>
        <v>19</v>
      </c>
      <c r="W8" s="13" t="str">
        <f t="shared" si="2"/>
        <v>High 19</v>
      </c>
      <c r="X8" s="14"/>
      <c r="Y8" s="14" t="s">
        <v>192</v>
      </c>
      <c r="Z8" s="14" t="s">
        <v>184</v>
      </c>
      <c r="AA8" s="14" t="s">
        <v>185</v>
      </c>
      <c r="AB8" s="99"/>
      <c r="AC8" s="99"/>
    </row>
    <row r="9" spans="1:29" ht="409.5" customHeight="1" x14ac:dyDescent="0.25">
      <c r="D9" s="10" t="str">
        <f t="shared" si="0"/>
        <v>CR-04</v>
      </c>
      <c r="E9" s="10" t="s">
        <v>193</v>
      </c>
      <c r="F9" s="10" t="s">
        <v>175</v>
      </c>
      <c r="G9" s="11" t="s">
        <v>194</v>
      </c>
      <c r="H9" s="30" t="s">
        <v>195</v>
      </c>
      <c r="I9" s="30" t="s">
        <v>178</v>
      </c>
      <c r="J9" s="10" t="s">
        <v>179</v>
      </c>
      <c r="K9" s="14" t="s">
        <v>80</v>
      </c>
      <c r="L9" s="10" t="s">
        <v>68</v>
      </c>
      <c r="M9" s="10" t="s">
        <v>180</v>
      </c>
      <c r="N9" s="12" t="str">
        <f>IFERROR(INDEX(Matrix!$C$2:$G$6,MATCH(M9,Matrix!$B$2:$B$6,0),MATCH(L9,Matrix!$C$1:$G$1,0)),"")</f>
        <v>Extreme</v>
      </c>
      <c r="O9" s="12">
        <f>IFERROR(INDEX(Matrix!$C$9:$G$13,MATCH(M9,Matrix!$B$9:$B$13,0),MATCH(L9,Matrix!$C$8:$G$8,0)),"")</f>
        <v>24</v>
      </c>
      <c r="P9" s="12" t="str">
        <f t="shared" si="1"/>
        <v>Extreme 24</v>
      </c>
      <c r="Q9" s="30" t="s">
        <v>196</v>
      </c>
      <c r="R9" s="10" t="s">
        <v>80</v>
      </c>
      <c r="S9" s="10" t="s">
        <v>68</v>
      </c>
      <c r="T9" s="10" t="s">
        <v>182</v>
      </c>
      <c r="U9" s="13" t="str">
        <f>IFERROR(INDEX(Matrix!$C$2:$G$6,MATCH(T9,Matrix!$B$2:$B$6,0),MATCH(S9,Matrix!$C$1:$G$1,0)),"")</f>
        <v>High</v>
      </c>
      <c r="V9" s="13">
        <f>IFERROR(INDEX(Matrix!$C$9:$G$13,MATCH(T9,Matrix!$B$9:$B$13,0),MATCH(S9,Matrix!$C$8:$G$8,0)),"")</f>
        <v>19</v>
      </c>
      <c r="W9" s="13" t="str">
        <f t="shared" si="2"/>
        <v>High 19</v>
      </c>
      <c r="X9" s="14"/>
      <c r="Y9" s="14" t="s">
        <v>197</v>
      </c>
      <c r="Z9" s="14" t="s">
        <v>184</v>
      </c>
      <c r="AA9" s="14" t="s">
        <v>185</v>
      </c>
      <c r="AB9" s="99"/>
      <c r="AC9" s="99"/>
    </row>
    <row r="10" spans="1:29" ht="120" customHeight="1" x14ac:dyDescent="0.25">
      <c r="D10" s="10" t="str">
        <f t="shared" si="0"/>
        <v>CR-05</v>
      </c>
      <c r="E10" s="10" t="s">
        <v>174</v>
      </c>
      <c r="F10" s="10" t="s">
        <v>175</v>
      </c>
      <c r="G10" s="11" t="s">
        <v>198</v>
      </c>
      <c r="H10" s="30" t="s">
        <v>199</v>
      </c>
      <c r="I10" s="30" t="s">
        <v>178</v>
      </c>
      <c r="J10" s="10" t="s">
        <v>179</v>
      </c>
      <c r="K10" s="14" t="s">
        <v>80</v>
      </c>
      <c r="L10" s="10" t="s">
        <v>68</v>
      </c>
      <c r="M10" s="10" t="s">
        <v>180</v>
      </c>
      <c r="N10" s="12" t="str">
        <f>IFERROR(INDEX(Matrix!$C$2:$G$6,MATCH(M10,Matrix!$B$2:$B$6,0),MATCH(L10,Matrix!$C$1:$G$1,0)),"")</f>
        <v>Extreme</v>
      </c>
      <c r="O10" s="12">
        <f>IFERROR(INDEX(Matrix!$C$9:$G$13,MATCH(M10,Matrix!$B$9:$B$13,0),MATCH(L10,Matrix!$C$8:$G$8,0)),"")</f>
        <v>24</v>
      </c>
      <c r="P10" s="12" t="str">
        <f t="shared" si="1"/>
        <v>Extreme 24</v>
      </c>
      <c r="Q10" s="30" t="s">
        <v>200</v>
      </c>
      <c r="R10" s="10" t="s">
        <v>80</v>
      </c>
      <c r="S10" s="10" t="s">
        <v>68</v>
      </c>
      <c r="T10" s="10" t="s">
        <v>182</v>
      </c>
      <c r="U10" s="13" t="str">
        <f>IFERROR(INDEX(Matrix!$C$2:$G$6,MATCH(T10,Matrix!$B$2:$B$6,0),MATCH(S10,Matrix!$C$1:$G$1,0)),"")</f>
        <v>High</v>
      </c>
      <c r="V10" s="13">
        <f>IFERROR(INDEX(Matrix!$C$9:$G$13,MATCH(T10,Matrix!$B$9:$B$13,0),MATCH(S10,Matrix!$C$8:$G$8,0)),"")</f>
        <v>19</v>
      </c>
      <c r="W10" s="13" t="str">
        <f t="shared" si="2"/>
        <v>High 19</v>
      </c>
      <c r="X10" s="14"/>
      <c r="Y10" s="14" t="s">
        <v>197</v>
      </c>
      <c r="Z10" s="14" t="s">
        <v>184</v>
      </c>
      <c r="AA10" s="14" t="s">
        <v>185</v>
      </c>
      <c r="AB10" s="99"/>
      <c r="AC10" s="99"/>
    </row>
    <row r="11" spans="1:29" ht="240" customHeight="1" x14ac:dyDescent="0.25">
      <c r="D11" s="10" t="str">
        <f t="shared" si="0"/>
        <v>CR-06</v>
      </c>
      <c r="E11" s="10" t="s">
        <v>174</v>
      </c>
      <c r="F11" s="10" t="s">
        <v>175</v>
      </c>
      <c r="G11" s="11" t="s">
        <v>201</v>
      </c>
      <c r="H11" s="30" t="s">
        <v>187</v>
      </c>
      <c r="I11" s="30" t="s">
        <v>178</v>
      </c>
      <c r="J11" s="10" t="s">
        <v>179</v>
      </c>
      <c r="K11" s="14" t="s">
        <v>80</v>
      </c>
      <c r="L11" s="10" t="s">
        <v>68</v>
      </c>
      <c r="M11" s="10" t="s">
        <v>180</v>
      </c>
      <c r="N11" s="12" t="str">
        <f>IFERROR(INDEX(Matrix!$C$2:$G$6,MATCH(M11,Matrix!$B$2:$B$6,0),MATCH(L11,Matrix!$C$1:$G$1,0)),"")</f>
        <v>Extreme</v>
      </c>
      <c r="O11" s="12">
        <f>IFERROR(INDEX(Matrix!$C$9:$G$13,MATCH(M11,Matrix!$B$9:$B$13,0),MATCH(L11,Matrix!$C$8:$G$8,0)),"")</f>
        <v>24</v>
      </c>
      <c r="P11" s="12" t="str">
        <f t="shared" si="1"/>
        <v>Extreme 24</v>
      </c>
      <c r="Q11" s="98" t="s">
        <v>202</v>
      </c>
      <c r="R11" s="10" t="s">
        <v>80</v>
      </c>
      <c r="S11" s="10" t="s">
        <v>68</v>
      </c>
      <c r="T11" s="10" t="s">
        <v>182</v>
      </c>
      <c r="U11" s="13" t="str">
        <f>IFERROR(INDEX(Matrix!$C$2:$G$6,MATCH(T11,Matrix!$B$2:$B$6,0),MATCH(S11,Matrix!$C$1:$G$1,0)),"")</f>
        <v>High</v>
      </c>
      <c r="V11" s="13">
        <f>IFERROR(INDEX(Matrix!$C$9:$G$13,MATCH(T11,Matrix!$B$9:$B$13,0),MATCH(S11,Matrix!$C$8:$G$8,0)),"")</f>
        <v>19</v>
      </c>
      <c r="W11" s="13" t="str">
        <f t="shared" si="2"/>
        <v>High 19</v>
      </c>
      <c r="X11" s="14"/>
      <c r="Y11" s="14" t="s">
        <v>197</v>
      </c>
      <c r="Z11" s="14" t="s">
        <v>184</v>
      </c>
      <c r="AA11" s="14" t="s">
        <v>185</v>
      </c>
      <c r="AB11" s="99"/>
      <c r="AC11" s="99"/>
    </row>
    <row r="12" spans="1:29" ht="343.5" customHeight="1" x14ac:dyDescent="0.25">
      <c r="D12" s="10" t="str">
        <f t="shared" si="0"/>
        <v>CR-07</v>
      </c>
      <c r="E12" s="10" t="s">
        <v>193</v>
      </c>
      <c r="F12" s="10" t="s">
        <v>175</v>
      </c>
      <c r="G12" s="11" t="s">
        <v>203</v>
      </c>
      <c r="H12" s="30" t="s">
        <v>204</v>
      </c>
      <c r="I12" s="30" t="s">
        <v>178</v>
      </c>
      <c r="J12" s="10" t="s">
        <v>179</v>
      </c>
      <c r="K12" s="14" t="s">
        <v>80</v>
      </c>
      <c r="L12" s="10" t="s">
        <v>68</v>
      </c>
      <c r="M12" s="10" t="s">
        <v>180</v>
      </c>
      <c r="N12" s="12" t="str">
        <f>IFERROR(INDEX(Matrix!$C$2:$G$6,MATCH(M12,Matrix!$B$2:$B$6,0),MATCH(L12,Matrix!$C$1:$G$1,0)),"")</f>
        <v>Extreme</v>
      </c>
      <c r="O12" s="12">
        <f>IFERROR(INDEX(Matrix!$C$9:$G$13,MATCH(M12,Matrix!$B$9:$B$13,0),MATCH(L12,Matrix!$C$8:$G$8,0)),"")</f>
        <v>24</v>
      </c>
      <c r="P12" s="12" t="str">
        <f t="shared" si="1"/>
        <v>Extreme 24</v>
      </c>
      <c r="Q12" s="30" t="s">
        <v>205</v>
      </c>
      <c r="R12" s="10" t="s">
        <v>80</v>
      </c>
      <c r="S12" s="10" t="s">
        <v>68</v>
      </c>
      <c r="T12" s="10" t="s">
        <v>182</v>
      </c>
      <c r="U12" s="13" t="str">
        <f>IFERROR(INDEX(Matrix!$C$2:$G$6,MATCH(T12,Matrix!$B$2:$B$6,0),MATCH(S12,Matrix!$C$1:$G$1,0)),"")</f>
        <v>High</v>
      </c>
      <c r="V12" s="13">
        <f>IFERROR(INDEX(Matrix!$C$9:$G$13,MATCH(T12,Matrix!$B$9:$B$13,0),MATCH(S12,Matrix!$C$8:$G$8,0)),"")</f>
        <v>19</v>
      </c>
      <c r="W12" s="13" t="str">
        <f t="shared" si="2"/>
        <v>High 19</v>
      </c>
      <c r="X12" s="14"/>
      <c r="Y12" s="14" t="s">
        <v>197</v>
      </c>
      <c r="Z12" s="14" t="s">
        <v>184</v>
      </c>
      <c r="AA12" s="14" t="s">
        <v>185</v>
      </c>
      <c r="AB12" s="99"/>
      <c r="AC12" s="99"/>
    </row>
    <row r="13" spans="1:29" ht="129" customHeight="1" x14ac:dyDescent="0.25">
      <c r="D13" s="10" t="str">
        <f t="shared" si="0"/>
        <v>CR-08</v>
      </c>
      <c r="E13" s="10" t="s">
        <v>174</v>
      </c>
      <c r="F13" s="10" t="s">
        <v>175</v>
      </c>
      <c r="G13" s="11" t="s">
        <v>206</v>
      </c>
      <c r="H13" s="30" t="s">
        <v>207</v>
      </c>
      <c r="I13" s="30" t="s">
        <v>178</v>
      </c>
      <c r="J13" s="10" t="s">
        <v>179</v>
      </c>
      <c r="K13" s="14" t="s">
        <v>80</v>
      </c>
      <c r="L13" s="10" t="s">
        <v>68</v>
      </c>
      <c r="M13" s="10" t="s">
        <v>180</v>
      </c>
      <c r="N13" s="12" t="str">
        <f>IFERROR(INDEX(Matrix!$C$2:$G$6,MATCH(M13,Matrix!$B$2:$B$6,0),MATCH(L13,Matrix!$C$1:$G$1,0)),"")</f>
        <v>Extreme</v>
      </c>
      <c r="O13" s="12">
        <f>IFERROR(INDEX(Matrix!$C$9:$G$13,MATCH(M13,Matrix!$B$9:$B$13,0),MATCH(L13,Matrix!$C$8:$G$8,0)),"")</f>
        <v>24</v>
      </c>
      <c r="P13" s="12" t="str">
        <f t="shared" si="1"/>
        <v>Extreme 24</v>
      </c>
      <c r="Q13" s="98" t="s">
        <v>208</v>
      </c>
      <c r="R13" s="10" t="s">
        <v>80</v>
      </c>
      <c r="S13" s="10" t="s">
        <v>68</v>
      </c>
      <c r="T13" s="10" t="s">
        <v>182</v>
      </c>
      <c r="U13" s="13" t="str">
        <f>IFERROR(INDEX(Matrix!$C$2:$G$6,MATCH(T13,Matrix!$B$2:$B$6,0),MATCH(S13,Matrix!$C$1:$G$1,0)),"")</f>
        <v>High</v>
      </c>
      <c r="V13" s="13">
        <f>IFERROR(INDEX(Matrix!$C$9:$G$13,MATCH(T13,Matrix!$B$9:$B$13,0),MATCH(S13,Matrix!$C$8:$G$8,0)),"")</f>
        <v>19</v>
      </c>
      <c r="W13" s="13" t="str">
        <f t="shared" si="2"/>
        <v>High 19</v>
      </c>
      <c r="X13" s="14"/>
      <c r="Y13" s="14" t="s">
        <v>197</v>
      </c>
      <c r="Z13" s="14" t="s">
        <v>184</v>
      </c>
      <c r="AA13" s="14" t="s">
        <v>185</v>
      </c>
      <c r="AB13" s="99"/>
      <c r="AC13" s="99"/>
    </row>
    <row r="14" spans="1:29" ht="402" customHeight="1" x14ac:dyDescent="0.25">
      <c r="D14" s="10" t="str">
        <f t="shared" si="0"/>
        <v>CR-09</v>
      </c>
      <c r="E14" s="10" t="s">
        <v>174</v>
      </c>
      <c r="F14" s="10" t="s">
        <v>175</v>
      </c>
      <c r="G14" s="11" t="s">
        <v>209</v>
      </c>
      <c r="H14" s="30" t="s">
        <v>187</v>
      </c>
      <c r="I14" s="30" t="s">
        <v>178</v>
      </c>
      <c r="J14" s="10" t="s">
        <v>179</v>
      </c>
      <c r="K14" s="14" t="s">
        <v>80</v>
      </c>
      <c r="L14" s="10" t="s">
        <v>68</v>
      </c>
      <c r="M14" s="10" t="s">
        <v>180</v>
      </c>
      <c r="N14" s="12" t="str">
        <f>IFERROR(INDEX(Matrix!$C$2:$G$6,MATCH(M14,Matrix!$B$2:$B$6,0),MATCH(L14,Matrix!$C$1:$G$1,0)),"")</f>
        <v>Extreme</v>
      </c>
      <c r="O14" s="12">
        <f>IFERROR(INDEX(Matrix!$C$9:$G$13,MATCH(M14,Matrix!$B$9:$B$13,0),MATCH(L14,Matrix!$C$8:$G$8,0)),"")</f>
        <v>24</v>
      </c>
      <c r="P14" s="12" t="str">
        <f t="shared" si="1"/>
        <v>Extreme 24</v>
      </c>
      <c r="Q14" s="30" t="s">
        <v>210</v>
      </c>
      <c r="R14" s="10" t="s">
        <v>80</v>
      </c>
      <c r="S14" s="10" t="s">
        <v>68</v>
      </c>
      <c r="T14" s="10" t="s">
        <v>182</v>
      </c>
      <c r="U14" s="13" t="str">
        <f>IFERROR(INDEX(Matrix!$C$2:$G$6,MATCH(T14,Matrix!$B$2:$B$6,0),MATCH(S14,Matrix!$C$1:$G$1,0)),"")</f>
        <v>High</v>
      </c>
      <c r="V14" s="13">
        <f>IFERROR(INDEX(Matrix!$C$9:$G$13,MATCH(T14,Matrix!$B$9:$B$13,0),MATCH(S14,Matrix!$C$8:$G$8,0)),"")</f>
        <v>19</v>
      </c>
      <c r="W14" s="13" t="str">
        <f t="shared" si="2"/>
        <v>High 19</v>
      </c>
      <c r="X14" s="14"/>
      <c r="Y14" s="14" t="s">
        <v>197</v>
      </c>
      <c r="Z14" s="14" t="s">
        <v>184</v>
      </c>
      <c r="AA14" s="14" t="s">
        <v>185</v>
      </c>
      <c r="AB14" s="99"/>
      <c r="AC14" s="99"/>
    </row>
    <row r="15" spans="1:29" ht="360" x14ac:dyDescent="0.25">
      <c r="D15" s="10" t="str">
        <f t="shared" si="0"/>
        <v>CR-10</v>
      </c>
      <c r="E15" s="10" t="s">
        <v>174</v>
      </c>
      <c r="F15" s="10" t="s">
        <v>175</v>
      </c>
      <c r="G15" s="11" t="s">
        <v>211</v>
      </c>
      <c r="H15" s="30" t="s">
        <v>212</v>
      </c>
      <c r="I15" s="30" t="s">
        <v>178</v>
      </c>
      <c r="J15" s="10" t="s">
        <v>179</v>
      </c>
      <c r="K15" s="14" t="s">
        <v>80</v>
      </c>
      <c r="L15" s="10" t="s">
        <v>68</v>
      </c>
      <c r="M15" s="10" t="s">
        <v>180</v>
      </c>
      <c r="N15" s="12" t="str">
        <f>IFERROR(INDEX(Matrix!$C$2:$G$6,MATCH(M15,Matrix!$B$2:$B$6,0),MATCH(L15,Matrix!$C$1:$G$1,0)),"")</f>
        <v>Extreme</v>
      </c>
      <c r="O15" s="12">
        <f>IFERROR(INDEX(Matrix!$C$9:$G$13,MATCH(M15,Matrix!$B$9:$B$13,0),MATCH(L15,Matrix!$C$8:$G$8,0)),"")</f>
        <v>24</v>
      </c>
      <c r="P15" s="12" t="str">
        <f t="shared" si="1"/>
        <v>Extreme 24</v>
      </c>
      <c r="Q15" s="30" t="s">
        <v>213</v>
      </c>
      <c r="R15" s="10" t="s">
        <v>80</v>
      </c>
      <c r="S15" s="10" t="s">
        <v>68</v>
      </c>
      <c r="T15" s="10" t="s">
        <v>214</v>
      </c>
      <c r="U15" s="13" t="str">
        <f>IFERROR(INDEX(Matrix!$C$2:$G$6,MATCH(T15,Matrix!$B$2:$B$6,0),MATCH(S15,Matrix!$C$1:$G$1,0)),"")</f>
        <v>Medium</v>
      </c>
      <c r="V15" s="13">
        <f>IFERROR(INDEX(Matrix!$C$9:$G$13,MATCH(T15,Matrix!$B$9:$B$13,0),MATCH(S15,Matrix!$C$8:$G$8,0)),"")</f>
        <v>15</v>
      </c>
      <c r="W15" s="13" t="str">
        <f t="shared" si="2"/>
        <v>Medium 15</v>
      </c>
      <c r="X15" s="14"/>
      <c r="Y15" s="14" t="s">
        <v>197</v>
      </c>
      <c r="Z15" s="14" t="s">
        <v>184</v>
      </c>
      <c r="AA15" s="14" t="s">
        <v>185</v>
      </c>
      <c r="AB15" s="99"/>
      <c r="AC15" s="99"/>
    </row>
    <row r="16" spans="1:29" ht="55.5" customHeight="1" x14ac:dyDescent="0.25">
      <c r="D16" s="10" t="str">
        <f t="shared" si="0"/>
        <v>CR-11</v>
      </c>
      <c r="E16" s="10" t="s">
        <v>174</v>
      </c>
      <c r="F16" s="10" t="s">
        <v>175</v>
      </c>
      <c r="G16" s="11" t="s">
        <v>215</v>
      </c>
      <c r="H16" s="30" t="s">
        <v>216</v>
      </c>
      <c r="I16" s="30" t="s">
        <v>178</v>
      </c>
      <c r="J16" s="10" t="s">
        <v>179</v>
      </c>
      <c r="K16" s="14" t="s">
        <v>80</v>
      </c>
      <c r="L16" s="10" t="s">
        <v>68</v>
      </c>
      <c r="M16" s="10" t="s">
        <v>180</v>
      </c>
      <c r="N16" s="12" t="str">
        <f>IFERROR(INDEX(Matrix!$C$2:$G$6,MATCH(M16,Matrix!$B$2:$B$6,0),MATCH(L16,Matrix!$C$1:$G$1,0)),"")</f>
        <v>Extreme</v>
      </c>
      <c r="O16" s="12">
        <f>IFERROR(INDEX(Matrix!$C$9:$G$13,MATCH(M16,Matrix!$B$9:$B$13,0),MATCH(L16,Matrix!$C$8:$G$8,0)),"")</f>
        <v>24</v>
      </c>
      <c r="P16" s="12" t="str">
        <f t="shared" si="1"/>
        <v>Extreme 24</v>
      </c>
      <c r="Q16" s="30" t="s">
        <v>217</v>
      </c>
      <c r="R16" s="10" t="s">
        <v>80</v>
      </c>
      <c r="S16" s="10" t="s">
        <v>68</v>
      </c>
      <c r="T16" s="10" t="s">
        <v>182</v>
      </c>
      <c r="U16" s="13" t="str">
        <f>IFERROR(INDEX(Matrix!$C$2:$G$6,MATCH(T16,Matrix!$B$2:$B$6,0),MATCH(S16,Matrix!$C$1:$G$1,0)),"")</f>
        <v>High</v>
      </c>
      <c r="V16" s="13">
        <f>IFERROR(INDEX(Matrix!$C$9:$G$13,MATCH(T16,Matrix!$B$9:$B$13,0),MATCH(S16,Matrix!$C$8:$G$8,0)),"")</f>
        <v>19</v>
      </c>
      <c r="W16" s="13" t="str">
        <f t="shared" si="2"/>
        <v>High 19</v>
      </c>
      <c r="X16" s="14"/>
      <c r="Y16" s="14" t="s">
        <v>197</v>
      </c>
      <c r="Z16" s="14" t="s">
        <v>184</v>
      </c>
      <c r="AA16" s="14" t="s">
        <v>185</v>
      </c>
      <c r="AB16" s="99"/>
      <c r="AC16" s="99"/>
    </row>
    <row r="17" spans="4:29" ht="75" customHeight="1" x14ac:dyDescent="0.25">
      <c r="D17" s="10" t="str">
        <f t="shared" si="0"/>
        <v>CR-12</v>
      </c>
      <c r="E17" s="10" t="s">
        <v>193</v>
      </c>
      <c r="F17" s="10" t="s">
        <v>175</v>
      </c>
      <c r="G17" s="11" t="s">
        <v>218</v>
      </c>
      <c r="H17" s="11" t="s">
        <v>219</v>
      </c>
      <c r="I17" s="30" t="s">
        <v>178</v>
      </c>
      <c r="J17" s="10" t="s">
        <v>179</v>
      </c>
      <c r="K17" s="14" t="s">
        <v>80</v>
      </c>
      <c r="L17" s="10" t="s">
        <v>68</v>
      </c>
      <c r="M17" s="10" t="s">
        <v>180</v>
      </c>
      <c r="N17" s="12" t="str">
        <f>IFERROR(INDEX(Matrix!$C$2:$G$6,MATCH(M17,Matrix!$B$2:$B$6,0),MATCH(L17,Matrix!$C$1:$G$1,0)),"")</f>
        <v>Extreme</v>
      </c>
      <c r="O17" s="12">
        <f>IFERROR(INDEX(Matrix!$C$9:$G$13,MATCH(M17,Matrix!$B$9:$B$13,0),MATCH(L17,Matrix!$C$8:$G$8,0)),"")</f>
        <v>24</v>
      </c>
      <c r="P17" s="12" t="str">
        <f t="shared" si="1"/>
        <v>Extreme 24</v>
      </c>
      <c r="Q17" s="98" t="s">
        <v>220</v>
      </c>
      <c r="R17" s="10" t="s">
        <v>80</v>
      </c>
      <c r="S17" s="10" t="s">
        <v>68</v>
      </c>
      <c r="T17" s="10" t="s">
        <v>182</v>
      </c>
      <c r="U17" s="13" t="str">
        <f>IFERROR(INDEX(Matrix!$C$2:$G$6,MATCH(T17,Matrix!$B$2:$B$6,0),MATCH(S17,Matrix!$C$1:$G$1,0)),"")</f>
        <v>High</v>
      </c>
      <c r="V17" s="13">
        <f>IFERROR(INDEX(Matrix!$C$9:$G$13,MATCH(T17,Matrix!$B$9:$B$13,0),MATCH(S17,Matrix!$C$8:$G$8,0)),"")</f>
        <v>19</v>
      </c>
      <c r="W17" s="13" t="str">
        <f t="shared" si="2"/>
        <v>High 19</v>
      </c>
      <c r="X17" s="14"/>
      <c r="Y17" s="14" t="s">
        <v>197</v>
      </c>
      <c r="Z17" s="14" t="s">
        <v>184</v>
      </c>
      <c r="AA17" s="14" t="s">
        <v>185</v>
      </c>
      <c r="AB17" s="99"/>
      <c r="AC17" s="99"/>
    </row>
    <row r="18" spans="4:29" ht="49.5" customHeight="1" x14ac:dyDescent="0.25">
      <c r="D18" s="10" t="str">
        <f t="shared" si="0"/>
        <v>CR-13</v>
      </c>
      <c r="E18" s="10" t="s">
        <v>174</v>
      </c>
      <c r="F18" s="10" t="s">
        <v>175</v>
      </c>
      <c r="G18" s="11" t="s">
        <v>221</v>
      </c>
      <c r="H18" s="30" t="s">
        <v>222</v>
      </c>
      <c r="I18" s="30" t="s">
        <v>178</v>
      </c>
      <c r="J18" s="10" t="s">
        <v>179</v>
      </c>
      <c r="K18" s="14" t="s">
        <v>80</v>
      </c>
      <c r="L18" s="10" t="s">
        <v>68</v>
      </c>
      <c r="M18" s="10" t="s">
        <v>180</v>
      </c>
      <c r="N18" s="12" t="str">
        <f>IFERROR(INDEX(Matrix!$C$2:$G$6,MATCH(M18,Matrix!$B$2:$B$6,0),MATCH(L18,Matrix!$C$1:$G$1,0)),"")</f>
        <v>Extreme</v>
      </c>
      <c r="O18" s="12">
        <f>IFERROR(INDEX(Matrix!$C$9:$G$13,MATCH(M18,Matrix!$B$9:$B$13,0),MATCH(L18,Matrix!$C$8:$G$8,0)),"")</f>
        <v>24</v>
      </c>
      <c r="P18" s="12" t="str">
        <f t="shared" si="1"/>
        <v>Extreme 24</v>
      </c>
      <c r="Q18" s="30" t="s">
        <v>223</v>
      </c>
      <c r="R18" s="10" t="s">
        <v>80</v>
      </c>
      <c r="S18" s="10" t="s">
        <v>68</v>
      </c>
      <c r="T18" s="10" t="s">
        <v>182</v>
      </c>
      <c r="U18" s="13" t="str">
        <f>IFERROR(INDEX(Matrix!$C$2:$G$6,MATCH(T18,Matrix!$B$2:$B$6,0),MATCH(S18,Matrix!$C$1:$G$1,0)),"")</f>
        <v>High</v>
      </c>
      <c r="V18" s="13">
        <f>IFERROR(INDEX(Matrix!$C$9:$G$13,MATCH(T18,Matrix!$B$9:$B$13,0),MATCH(S18,Matrix!$C$8:$G$8,0)),"")</f>
        <v>19</v>
      </c>
      <c r="W18" s="13" t="str">
        <f t="shared" si="2"/>
        <v>High 19</v>
      </c>
      <c r="X18" s="14"/>
      <c r="Y18" s="14" t="s">
        <v>197</v>
      </c>
      <c r="Z18" s="14" t="s">
        <v>184</v>
      </c>
      <c r="AA18" s="14" t="s">
        <v>185</v>
      </c>
      <c r="AB18" s="99"/>
      <c r="AC18" s="99"/>
    </row>
    <row r="19" spans="4:29" ht="114" customHeight="1" x14ac:dyDescent="0.25">
      <c r="D19" s="10" t="str">
        <f t="shared" si="0"/>
        <v>CR-14</v>
      </c>
      <c r="E19" s="10" t="s">
        <v>86</v>
      </c>
      <c r="F19" s="10" t="s">
        <v>175</v>
      </c>
      <c r="G19" s="11" t="s">
        <v>224</v>
      </c>
      <c r="H19" s="30" t="s">
        <v>187</v>
      </c>
      <c r="I19" s="30" t="s">
        <v>178</v>
      </c>
      <c r="J19" s="10" t="s">
        <v>179</v>
      </c>
      <c r="K19" s="14" t="s">
        <v>80</v>
      </c>
      <c r="L19" s="10" t="s">
        <v>68</v>
      </c>
      <c r="M19" s="10" t="s">
        <v>180</v>
      </c>
      <c r="N19" s="12" t="str">
        <f>IFERROR(INDEX(Matrix!$C$2:$G$6,MATCH(M19,Matrix!$B$2:$B$6,0),MATCH(L19,Matrix!$C$1:$G$1,0)),"")</f>
        <v>Extreme</v>
      </c>
      <c r="O19" s="12">
        <f>IFERROR(INDEX(Matrix!$C$9:$G$13,MATCH(M19,Matrix!$B$9:$B$13,0),MATCH(L19,Matrix!$C$8:$G$8,0)),"")</f>
        <v>24</v>
      </c>
      <c r="P19" s="12" t="str">
        <f t="shared" si="1"/>
        <v>Extreme 24</v>
      </c>
      <c r="Q19" s="30" t="s">
        <v>225</v>
      </c>
      <c r="R19" s="10" t="s">
        <v>80</v>
      </c>
      <c r="S19" s="10" t="s">
        <v>68</v>
      </c>
      <c r="T19" s="10" t="s">
        <v>182</v>
      </c>
      <c r="U19" s="13" t="str">
        <f>IFERROR(INDEX(Matrix!$C$2:$G$6,MATCH(T19,Matrix!$B$2:$B$6,0),MATCH(S19,Matrix!$C$1:$G$1,0)),"")</f>
        <v>High</v>
      </c>
      <c r="V19" s="13">
        <f>IFERROR(INDEX(Matrix!$C$9:$G$13,MATCH(T19,Matrix!$B$9:$B$13,0),MATCH(S19,Matrix!$C$8:$G$8,0)),"")</f>
        <v>19</v>
      </c>
      <c r="W19" s="13" t="str">
        <f t="shared" si="2"/>
        <v>High 19</v>
      </c>
      <c r="X19" s="14"/>
      <c r="Y19" s="14" t="s">
        <v>197</v>
      </c>
      <c r="Z19" s="14" t="s">
        <v>184</v>
      </c>
      <c r="AA19" s="14" t="s">
        <v>185</v>
      </c>
      <c r="AB19" s="99"/>
      <c r="AC19" s="99"/>
    </row>
    <row r="20" spans="4:29" ht="225" customHeight="1" x14ac:dyDescent="0.25">
      <c r="D20" s="10" t="str">
        <f t="shared" si="0"/>
        <v>CR-15</v>
      </c>
      <c r="E20" s="10" t="s">
        <v>174</v>
      </c>
      <c r="F20" s="10" t="s">
        <v>175</v>
      </c>
      <c r="G20" s="11" t="s">
        <v>226</v>
      </c>
      <c r="H20" s="30" t="s">
        <v>227</v>
      </c>
      <c r="I20" s="30" t="s">
        <v>178</v>
      </c>
      <c r="J20" s="10" t="s">
        <v>179</v>
      </c>
      <c r="K20" s="14" t="s">
        <v>80</v>
      </c>
      <c r="L20" s="10" t="s">
        <v>68</v>
      </c>
      <c r="M20" s="10" t="s">
        <v>180</v>
      </c>
      <c r="N20" s="12" t="str">
        <f>IFERROR(INDEX(Matrix!$C$2:$G$6,MATCH(M20,Matrix!$B$2:$B$6,0),MATCH(L20,Matrix!$C$1:$G$1,0)),"")</f>
        <v>Extreme</v>
      </c>
      <c r="O20" s="12">
        <f>IFERROR(INDEX(Matrix!$C$9:$G$13,MATCH(M20,Matrix!$B$9:$B$13,0),MATCH(L20,Matrix!$C$8:$G$8,0)),"")</f>
        <v>24</v>
      </c>
      <c r="P20" s="12" t="str">
        <f t="shared" si="1"/>
        <v>Extreme 24</v>
      </c>
      <c r="Q20" s="98" t="s">
        <v>228</v>
      </c>
      <c r="R20" s="10" t="s">
        <v>80</v>
      </c>
      <c r="S20" s="10" t="s">
        <v>68</v>
      </c>
      <c r="T20" s="10" t="s">
        <v>182</v>
      </c>
      <c r="U20" s="13" t="str">
        <f>IFERROR(INDEX(Matrix!$C$2:$G$6,MATCH(T20,Matrix!$B$2:$B$6,0),MATCH(S20,Matrix!$C$1:$G$1,0)),"")</f>
        <v>High</v>
      </c>
      <c r="V20" s="13">
        <f>IFERROR(INDEX(Matrix!$C$9:$G$13,MATCH(T20,Matrix!$B$9:$B$13,0),MATCH(S20,Matrix!$C$8:$G$8,0)),"")</f>
        <v>19</v>
      </c>
      <c r="W20" s="13" t="str">
        <f t="shared" si="2"/>
        <v>High 19</v>
      </c>
      <c r="X20" s="14"/>
      <c r="Y20" s="14" t="s">
        <v>197</v>
      </c>
      <c r="Z20" s="14" t="s">
        <v>184</v>
      </c>
      <c r="AA20" s="14" t="s">
        <v>185</v>
      </c>
      <c r="AB20" s="99"/>
      <c r="AC20" s="99"/>
    </row>
    <row r="21" spans="4:29" ht="174" customHeight="1" x14ac:dyDescent="0.25">
      <c r="D21" s="10" t="str">
        <f t="shared" si="0"/>
        <v>CR-16</v>
      </c>
      <c r="E21" s="10" t="s">
        <v>174</v>
      </c>
      <c r="F21" s="10" t="s">
        <v>175</v>
      </c>
      <c r="G21" s="11" t="s">
        <v>229</v>
      </c>
      <c r="H21" s="30" t="s">
        <v>230</v>
      </c>
      <c r="I21" s="30" t="s">
        <v>178</v>
      </c>
      <c r="J21" s="10" t="s">
        <v>179</v>
      </c>
      <c r="K21" s="14" t="s">
        <v>80</v>
      </c>
      <c r="L21" s="10" t="s">
        <v>68</v>
      </c>
      <c r="M21" s="10" t="s">
        <v>180</v>
      </c>
      <c r="N21" s="12" t="str">
        <f>IFERROR(INDEX(Matrix!$C$2:$G$6,MATCH(M21,Matrix!$B$2:$B$6,0),MATCH(L21,Matrix!$C$1:$G$1,0)),"")</f>
        <v>Extreme</v>
      </c>
      <c r="O21" s="12">
        <f>IFERROR(INDEX(Matrix!$C$9:$G$13,MATCH(M21,Matrix!$B$9:$B$13,0),MATCH(L21,Matrix!$C$8:$G$8,0)),"")</f>
        <v>24</v>
      </c>
      <c r="P21" s="12" t="str">
        <f t="shared" si="1"/>
        <v>Extreme 24</v>
      </c>
      <c r="Q21" s="98" t="s">
        <v>231</v>
      </c>
      <c r="R21" s="10" t="s">
        <v>80</v>
      </c>
      <c r="S21" s="10" t="s">
        <v>68</v>
      </c>
      <c r="T21" s="10" t="s">
        <v>182</v>
      </c>
      <c r="U21" s="13" t="str">
        <f>IFERROR(INDEX(Matrix!$C$2:$G$6,MATCH(T21,Matrix!$B$2:$B$6,0),MATCH(S21,Matrix!$C$1:$G$1,0)),"")</f>
        <v>High</v>
      </c>
      <c r="V21" s="13">
        <f>IFERROR(INDEX(Matrix!$C$9:$G$13,MATCH(T21,Matrix!$B$9:$B$13,0),MATCH(S21,Matrix!$C$8:$G$8,0)),"")</f>
        <v>19</v>
      </c>
      <c r="W21" s="13" t="str">
        <f t="shared" si="2"/>
        <v>High 19</v>
      </c>
      <c r="X21" s="14"/>
      <c r="Y21" s="14" t="s">
        <v>197</v>
      </c>
      <c r="Z21" s="14" t="s">
        <v>184</v>
      </c>
      <c r="AA21" s="14" t="s">
        <v>185</v>
      </c>
      <c r="AB21" s="99"/>
      <c r="AC21" s="99"/>
    </row>
  </sheetData>
  <sortState xmlns:xlrd2="http://schemas.microsoft.com/office/spreadsheetml/2017/richdata2" ref="D6:X6">
    <sortCondition descending="1" ref="O6"/>
  </sortState>
  <mergeCells count="2">
    <mergeCell ref="K4:P4"/>
    <mergeCell ref="R4:W4"/>
  </mergeCells>
  <conditionalFormatting sqref="N6:P21">
    <cfRule type="expression" dxfId="23" priority="81">
      <formula>$N6="Low"</formula>
    </cfRule>
    <cfRule type="expression" dxfId="22" priority="82">
      <formula>$N6="Medium"</formula>
    </cfRule>
    <cfRule type="expression" dxfId="21" priority="83">
      <formula>$N6="High"</formula>
    </cfRule>
    <cfRule type="expression" dxfId="20" priority="84">
      <formula>$N6="Extreme"</formula>
    </cfRule>
  </conditionalFormatting>
  <conditionalFormatting sqref="U6:W21">
    <cfRule type="expression" dxfId="19" priority="73">
      <formula>$U6="Low"</formula>
    </cfRule>
    <cfRule type="expression" dxfId="18" priority="74">
      <formula>$U6="Medium"</formula>
    </cfRule>
    <cfRule type="expression" dxfId="17" priority="75">
      <formula>$U6="High"</formula>
    </cfRule>
    <cfRule type="expression" dxfId="16" priority="76">
      <formula>$U6="Extreme"</formula>
    </cfRule>
  </conditionalFormatting>
  <dataValidations count="4">
    <dataValidation type="list" allowBlank="1" showInputMessage="1" showErrorMessage="1" sqref="F6:F21" xr:uid="{0381F2D3-C622-499E-99D9-F1A0CB3EA253}">
      <formula1>"Construction, Critical, Operational"</formula1>
    </dataValidation>
    <dataValidation type="list" allowBlank="1" showInputMessage="1" showErrorMessage="1" sqref="J6:J21" xr:uid="{4159121B-E09D-49A8-9800-6EFE84E09B9C}">
      <formula1>"MTH, KWI, MTH &amp; KWI"</formula1>
    </dataValidation>
    <dataValidation type="list" allowBlank="1" showInputMessage="1" showErrorMessage="1" sqref="E6:E21" xr:uid="{C2EF16F8-46C6-465B-B958-7E3B5B27CA87}">
      <formula1>"Safety, Health, Environment, External"</formula1>
    </dataValidation>
    <dataValidation type="list" allowBlank="1" showInputMessage="1" showErrorMessage="1" sqref="Y6:Y21" xr:uid="{70495E91-5B46-4792-922E-2A2A4F8D49B7}">
      <formula1>"Open, Close, Actions in Progress - 25%, Actions in Progress - 50%, Actions in Progress - 75%, Ongoing"</formula1>
    </dataValidation>
  </dataValidations>
  <pageMargins left="0.196850393700787" right="0.196850393700787" top="0.78740157480314998" bottom="0.78740157480314998" header="0.78740157480314998" footer="0.78740157480314998"/>
  <pageSetup paperSize="8" orientation="landscape" horizontalDpi="300" verticalDpi="300" r:id="rId1"/>
  <headerFooter alignWithMargins="0">
    <oddHeader>&amp;C&amp;"Calibri"&amp;10&amp;K000000 INTERNAL&amp;1#_x000D_</oddHeader>
    <oddFooter>&amp;C_x000D_&amp;1#&amp;"Calibri"&amp;10&amp;K000000 INTERNAL</oddFooter>
  </headerFooter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8C2E2C73-C8C8-4B86-BD82-455119269E1A}">
          <x14:formula1>
            <xm:f>Matrix!$B$2:$B$6</xm:f>
          </x14:formula1>
          <xm:sqref>M6:M21 T6:T21</xm:sqref>
        </x14:dataValidation>
        <x14:dataValidation type="list" allowBlank="1" showInputMessage="1" showErrorMessage="1" xr:uid="{3F752952-2A82-401A-B064-EB948D8463AC}">
          <x14:formula1>
            <xm:f>Matrix!$C$1:$G$1</xm:f>
          </x14:formula1>
          <xm:sqref>L6:L21 S6:S21</xm:sqref>
        </x14:dataValidation>
        <x14:dataValidation type="list" allowBlank="1" showInputMessage="1" showErrorMessage="1" xr:uid="{6C110946-DAA8-4068-B8F2-A20AB49A3784}">
          <x14:formula1>
            <xm:f>Lists!$D$2:$D$8</xm:f>
          </x14:formula1>
          <xm:sqref>K6:K21 R6:R21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1AF79-5636-49EF-8E3A-4BCCB0FE68EC}">
  <sheetPr>
    <tabColor rgb="FFFFFF00"/>
  </sheetPr>
  <dimension ref="A1:AC47"/>
  <sheetViews>
    <sheetView showGridLines="0" topLeftCell="A4" zoomScale="91" zoomScaleNormal="100" workbookViewId="0">
      <pane xSplit="7" ySplit="2" topLeftCell="O10" activePane="bottomRight" state="frozen"/>
      <selection pane="topRight" activeCell="H4" sqref="H4"/>
      <selection pane="bottomLeft" activeCell="A6" sqref="A6"/>
      <selection pane="bottomRight" activeCell="Q8" sqref="Q8"/>
    </sheetView>
  </sheetViews>
  <sheetFormatPr defaultColWidth="9.140625" defaultRowHeight="15" x14ac:dyDescent="0.25"/>
  <cols>
    <col min="1" max="2" width="1.7109375" style="2" customWidth="1"/>
    <col min="3" max="3" width="16.28515625" style="2" hidden="1" customWidth="1"/>
    <col min="4" max="4" width="10.28515625" style="2" bestFit="1" customWidth="1"/>
    <col min="5" max="5" width="11.7109375" style="2" bestFit="1" customWidth="1"/>
    <col min="6" max="6" width="12.28515625" style="2" bestFit="1" customWidth="1"/>
    <col min="7" max="7" width="30.42578125" style="8" customWidth="1"/>
    <col min="8" max="9" width="25.5703125" style="2" customWidth="1"/>
    <col min="10" max="10" width="16.140625" style="2" customWidth="1"/>
    <col min="11" max="11" width="18.140625" style="8" customWidth="1"/>
    <col min="12" max="13" width="13.42578125" style="2" customWidth="1"/>
    <col min="14" max="14" width="15.140625" style="2" customWidth="1"/>
    <col min="15" max="16" width="15.5703125" style="2" customWidth="1"/>
    <col min="17" max="17" width="55.5703125" style="9" customWidth="1"/>
    <col min="18" max="18" width="20.85546875" style="2" customWidth="1"/>
    <col min="19" max="19" width="13.5703125" style="2" customWidth="1"/>
    <col min="20" max="20" width="13.42578125" style="2" customWidth="1"/>
    <col min="21" max="21" width="15.5703125" style="2" hidden="1" customWidth="1"/>
    <col min="22" max="22" width="15.85546875" style="2" hidden="1" customWidth="1"/>
    <col min="23" max="23" width="19.85546875" style="8" bestFit="1" customWidth="1"/>
    <col min="24" max="24" width="49.140625" style="8" customWidth="1"/>
    <col min="25" max="25" width="19.7109375" style="8" customWidth="1"/>
    <col min="26" max="26" width="21.140625" style="8" customWidth="1"/>
    <col min="27" max="27" width="13.42578125" style="8" customWidth="1"/>
    <col min="28" max="28" width="15.7109375" style="8" customWidth="1"/>
    <col min="29" max="16384" width="9.140625" style="2"/>
  </cols>
  <sheetData>
    <row r="1" spans="1:2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7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27.75" x14ac:dyDescent="0.25">
      <c r="A2" s="1"/>
      <c r="B2" s="1"/>
      <c r="C2" s="6"/>
      <c r="D2" s="6"/>
      <c r="E2" s="6"/>
      <c r="F2" s="6"/>
      <c r="G2" s="106" t="s">
        <v>232</v>
      </c>
      <c r="H2" s="6"/>
      <c r="I2" s="6"/>
      <c r="J2" s="6"/>
      <c r="K2" s="1"/>
      <c r="L2" s="1"/>
      <c r="M2" s="1"/>
      <c r="N2" s="1"/>
      <c r="O2" s="1"/>
      <c r="P2" s="1"/>
      <c r="Q2" s="7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9" ht="42.95" customHeight="1" x14ac:dyDescent="0.25">
      <c r="A3" s="1"/>
      <c r="B3" s="1"/>
      <c r="C3" s="1"/>
      <c r="D3" s="1"/>
      <c r="E3" s="1"/>
      <c r="F3" s="1"/>
      <c r="G3" s="168" t="s">
        <v>233</v>
      </c>
      <c r="H3" s="169"/>
      <c r="I3" s="169"/>
      <c r="J3" s="169"/>
      <c r="K3" s="169"/>
      <c r="L3" s="169"/>
      <c r="M3" s="1"/>
      <c r="N3" s="1"/>
      <c r="O3" s="1"/>
      <c r="P3" s="1"/>
      <c r="Q3" s="7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7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9" s="110" customFormat="1" ht="33.75" x14ac:dyDescent="0.25">
      <c r="A5" s="107"/>
      <c r="B5" s="107"/>
      <c r="C5" s="108" t="s">
        <v>12</v>
      </c>
      <c r="D5" s="109" t="s">
        <v>4</v>
      </c>
      <c r="E5" s="109" t="s">
        <v>7</v>
      </c>
      <c r="F5" s="109" t="s">
        <v>10</v>
      </c>
      <c r="G5" s="109" t="s">
        <v>12</v>
      </c>
      <c r="H5" s="109" t="s">
        <v>15</v>
      </c>
      <c r="I5" s="109" t="s">
        <v>17</v>
      </c>
      <c r="J5" s="109" t="s">
        <v>18</v>
      </c>
      <c r="K5" s="109" t="s">
        <v>19</v>
      </c>
      <c r="L5" s="109" t="s">
        <v>20</v>
      </c>
      <c r="M5" s="109" t="s">
        <v>21</v>
      </c>
      <c r="N5" s="109" t="s">
        <v>22</v>
      </c>
      <c r="O5" s="109" t="s">
        <v>24</v>
      </c>
      <c r="P5" s="109" t="s">
        <v>171</v>
      </c>
      <c r="Q5" s="109" t="s">
        <v>25</v>
      </c>
      <c r="R5" s="109" t="s">
        <v>26</v>
      </c>
      <c r="S5" s="109" t="s">
        <v>27</v>
      </c>
      <c r="T5" s="109" t="s">
        <v>28</v>
      </c>
      <c r="U5" s="109" t="s">
        <v>29</v>
      </c>
      <c r="V5" s="109" t="s">
        <v>30</v>
      </c>
      <c r="W5" s="109" t="s">
        <v>172</v>
      </c>
      <c r="X5" s="130" t="s">
        <v>31</v>
      </c>
      <c r="Y5" s="109" t="s">
        <v>32</v>
      </c>
      <c r="Z5" s="109" t="s">
        <v>33</v>
      </c>
      <c r="AA5" s="109" t="s">
        <v>35</v>
      </c>
      <c r="AB5" s="109" t="s">
        <v>36</v>
      </c>
      <c r="AC5" s="109" t="s">
        <v>38</v>
      </c>
    </row>
    <row r="6" spans="1:29" s="110" customFormat="1" ht="22.5" x14ac:dyDescent="0.25">
      <c r="A6" s="107"/>
      <c r="B6" s="107"/>
      <c r="C6" s="108"/>
      <c r="D6" s="113" t="str">
        <f>TEXT(ROW(A1),"R-00")</f>
        <v>R-01</v>
      </c>
      <c r="E6" s="113" t="s">
        <v>174</v>
      </c>
      <c r="F6" s="113" t="s">
        <v>234</v>
      </c>
      <c r="G6" s="114" t="s">
        <v>235</v>
      </c>
      <c r="H6" s="120"/>
      <c r="I6" s="120"/>
      <c r="J6" s="113"/>
      <c r="K6" s="115"/>
      <c r="L6" s="113"/>
      <c r="M6" s="113"/>
      <c r="N6" s="116" t="str">
        <f>IFERROR(INDEX(Matrix!$C$2:$G$6,MATCH(M6,Matrix!$B$2:$B$6,0),MATCH(L6,Matrix!$C$1:$G$1,0)),"")</f>
        <v/>
      </c>
      <c r="O6" s="116" t="str">
        <f>IFERROR(INDEX(Matrix!$C$9:$G$13,MATCH(M6,Matrix!$B$9:$B$13,0),MATCH(L6,Matrix!$C$8:$G$8,0)),"")</f>
        <v/>
      </c>
      <c r="P6" s="127" t="str">
        <f>CONCATENATE(N6," ",O6)</f>
        <v xml:space="preserve"> </v>
      </c>
      <c r="Q6" s="114"/>
      <c r="R6" s="113"/>
      <c r="S6" s="113"/>
      <c r="T6" s="113"/>
      <c r="U6" s="126" t="str">
        <f>IFERROR(INDEX(Matrix!$C$2:$G$6,MATCH(T6,Matrix!$B$2:$B$6,0),MATCH(S6,Matrix!$C$1:$G$1,0)),"")</f>
        <v/>
      </c>
      <c r="V6" s="126" t="str">
        <f>IFERROR(INDEX(Matrix!$C$9:$G$13,MATCH(T6,Matrix!$B$9:$B$13,0),MATCH(S6,Matrix!$C$8:$G$8,0)),"")</f>
        <v/>
      </c>
      <c r="W6" s="128" t="str">
        <f>CONCATENATE(U6," ",V6)</f>
        <v xml:space="preserve"> </v>
      </c>
      <c r="X6" s="115"/>
      <c r="Y6" s="115"/>
      <c r="Z6" s="115"/>
      <c r="AA6" s="115"/>
      <c r="AB6" s="119"/>
      <c r="AC6" s="119"/>
    </row>
    <row r="7" spans="1:29" s="110" customFormat="1" ht="136.5" customHeight="1" x14ac:dyDescent="0.25">
      <c r="A7" s="111"/>
      <c r="B7" s="111"/>
      <c r="C7" s="112" t="s">
        <v>173</v>
      </c>
      <c r="D7" s="113" t="str">
        <f>TEXT(ROW(A2),"R-00")</f>
        <v>R-02</v>
      </c>
      <c r="E7" s="113" t="s">
        <v>174</v>
      </c>
      <c r="F7" s="113" t="s">
        <v>175</v>
      </c>
      <c r="G7" s="114" t="s">
        <v>236</v>
      </c>
      <c r="H7" s="114"/>
      <c r="I7" s="114" t="s">
        <v>237</v>
      </c>
      <c r="J7" s="113" t="s">
        <v>179</v>
      </c>
      <c r="K7" s="115" t="s">
        <v>238</v>
      </c>
      <c r="L7" s="113" t="s">
        <v>67</v>
      </c>
      <c r="M7" s="113" t="s">
        <v>239</v>
      </c>
      <c r="N7" s="116" t="str">
        <f>IFERROR(INDEX(Matrix!$C$2:$G$6,MATCH(M7,Matrix!$B$2:$B$6,0),MATCH(L7,Matrix!$C$1:$G$1,0)),"")</f>
        <v>High</v>
      </c>
      <c r="O7" s="116">
        <f>IFERROR(INDEX(Matrix!$C$9:$G$13,MATCH(M7,Matrix!$B$9:$B$13,0),MATCH(L7,Matrix!$C$8:$G$8,0)),"")</f>
        <v>18</v>
      </c>
      <c r="P7" s="116" t="str">
        <f>CONCATENATE(N7," ",O7)</f>
        <v>High 18</v>
      </c>
      <c r="Q7" s="117" t="s">
        <v>240</v>
      </c>
      <c r="R7" s="113" t="s">
        <v>80</v>
      </c>
      <c r="S7" s="113" t="s">
        <v>66</v>
      </c>
      <c r="T7" s="113" t="s">
        <v>239</v>
      </c>
      <c r="U7" s="116" t="str">
        <f>IFERROR(INDEX(Matrix!$C$2:$G$6,MATCH(T7,Matrix!$B$2:$B$6,0),MATCH(S7,Matrix!$C$1:$G$1,0)),"")</f>
        <v>Medium</v>
      </c>
      <c r="V7" s="116">
        <f>IFERROR(INDEX(Matrix!$C$9:$G$13,MATCH(T7,Matrix!$B$9:$B$13,0),MATCH(S7,Matrix!$C$8:$G$8,0)),"")</f>
        <v>13</v>
      </c>
      <c r="W7" s="118" t="str">
        <f t="shared" ref="W7" si="0">CONCATENATE(U7," ",V7)</f>
        <v>Medium 13</v>
      </c>
      <c r="X7" s="117" t="s">
        <v>240</v>
      </c>
      <c r="Y7" s="115"/>
      <c r="Z7" s="115"/>
      <c r="AA7" s="115"/>
      <c r="AB7" s="119"/>
      <c r="AC7" s="119"/>
    </row>
    <row r="8" spans="1:29" s="110" customFormat="1" ht="326.25" x14ac:dyDescent="0.25">
      <c r="A8" s="111"/>
      <c r="B8" s="111"/>
      <c r="C8" s="129"/>
      <c r="D8" s="113" t="str">
        <f>TEXT(ROW(A3),"R-00")</f>
        <v>R-03</v>
      </c>
      <c r="E8" s="113" t="s">
        <v>174</v>
      </c>
      <c r="F8" s="113" t="s">
        <v>175</v>
      </c>
      <c r="G8" s="114" t="s">
        <v>241</v>
      </c>
      <c r="H8" s="114" t="s">
        <v>242</v>
      </c>
      <c r="I8" s="117" t="s">
        <v>243</v>
      </c>
      <c r="J8" s="113" t="s">
        <v>179</v>
      </c>
      <c r="K8" s="115" t="s">
        <v>80</v>
      </c>
      <c r="L8" s="113" t="s">
        <v>67</v>
      </c>
      <c r="M8" s="113" t="s">
        <v>239</v>
      </c>
      <c r="N8" s="116" t="str">
        <f>IFERROR(INDEX(Matrix!$C$2:$G$6,MATCH(M8,Matrix!$B$2:$B$6,0),MATCH(L8,Matrix!$C$1:$G$1,0)),"")</f>
        <v>High</v>
      </c>
      <c r="O8" s="116">
        <f>IFERROR(INDEX(Matrix!$C$9:$G$13,MATCH(M8,Matrix!$B$9:$B$13,0),MATCH(L8,Matrix!$C$8:$G$8,0)),"")</f>
        <v>18</v>
      </c>
      <c r="P8" s="127" t="str">
        <f>CONCATENATE(N8," ",O8)</f>
        <v>High 18</v>
      </c>
      <c r="Q8" s="117" t="s">
        <v>244</v>
      </c>
      <c r="R8" s="113" t="s">
        <v>80</v>
      </c>
      <c r="S8" s="113" t="s">
        <v>66</v>
      </c>
      <c r="T8" s="113" t="s">
        <v>182</v>
      </c>
      <c r="U8" s="126" t="str">
        <f>IFERROR(INDEX(Matrix!$C$2:$G$6,MATCH(T8,Matrix!$B$2:$B$6,0),MATCH(S8,Matrix!$C$1:$G$1,0)),"")</f>
        <v>Medium</v>
      </c>
      <c r="V8" s="126">
        <f>IFERROR(INDEX(Matrix!$C$9:$G$13,MATCH(T8,Matrix!$B$9:$B$13,0),MATCH(S8,Matrix!$C$8:$G$8,0)),"")</f>
        <v>9</v>
      </c>
      <c r="W8" s="128" t="str">
        <f>CONCATENATE(U8," ",V8)</f>
        <v>Medium 9</v>
      </c>
      <c r="X8" s="117" t="s">
        <v>244</v>
      </c>
      <c r="Y8" s="115"/>
      <c r="Z8" s="115"/>
      <c r="AA8" s="115"/>
      <c r="AB8" s="119"/>
      <c r="AC8" s="119"/>
    </row>
    <row r="9" spans="1:29" s="110" customFormat="1" ht="327.60000000000002" customHeight="1" x14ac:dyDescent="0.25">
      <c r="D9" s="113" t="str">
        <f>TEXT(ROW(A4),"R-00")</f>
        <v>R-04</v>
      </c>
      <c r="E9" s="113" t="s">
        <v>174</v>
      </c>
      <c r="F9" s="113" t="s">
        <v>175</v>
      </c>
      <c r="G9" s="114" t="s">
        <v>245</v>
      </c>
      <c r="H9" s="114" t="s">
        <v>246</v>
      </c>
      <c r="I9" s="117" t="s">
        <v>247</v>
      </c>
      <c r="J9" s="113" t="s">
        <v>179</v>
      </c>
      <c r="K9" s="115" t="s">
        <v>80</v>
      </c>
      <c r="L9" s="113" t="s">
        <v>68</v>
      </c>
      <c r="M9" s="113" t="s">
        <v>239</v>
      </c>
      <c r="N9" s="116" t="str">
        <f>IFERROR(INDEX(Matrix!$C$2:$G$6,MATCH(M9,Matrix!$B$2:$B$6,0),MATCH(L9,Matrix!$C$1:$G$1,0)),"")</f>
        <v>High</v>
      </c>
      <c r="O9" s="116">
        <f>IFERROR(INDEX(Matrix!$C$9:$G$13,MATCH(M9,Matrix!$B$9:$B$13,0),MATCH(L9,Matrix!$C$8:$G$8,0)),"")</f>
        <v>22</v>
      </c>
      <c r="P9" s="116" t="str">
        <f t="shared" ref="P9:P47" si="1">CONCATENATE(N9," ",O9)</f>
        <v>High 22</v>
      </c>
      <c r="Q9" s="117" t="s">
        <v>248</v>
      </c>
      <c r="R9" s="113" t="s">
        <v>80</v>
      </c>
      <c r="S9" s="113" t="s">
        <v>68</v>
      </c>
      <c r="T9" s="113" t="s">
        <v>182</v>
      </c>
      <c r="U9" s="116" t="str">
        <f>IFERROR(INDEX(Matrix!$C$2:$G$6,MATCH(T9,Matrix!$B$2:$B$6,0),MATCH(S9,Matrix!$C$1:$G$1,0)),"")</f>
        <v>High</v>
      </c>
      <c r="V9" s="116">
        <f>IFERROR(INDEX(Matrix!$C$9:$G$13,MATCH(T9,Matrix!$B$9:$B$13,0),MATCH(S9,Matrix!$C$8:$G$8,0)),"")</f>
        <v>19</v>
      </c>
      <c r="W9" s="116" t="str">
        <f>CONCATENATE(U9," ",V9)</f>
        <v>High 19</v>
      </c>
      <c r="X9" s="117" t="s">
        <v>249</v>
      </c>
      <c r="Y9" s="115"/>
      <c r="Z9" s="115"/>
      <c r="AA9" s="115"/>
      <c r="AB9" s="119"/>
      <c r="AC9" s="119"/>
    </row>
    <row r="10" spans="1:29" s="110" customFormat="1" ht="182.45" customHeight="1" x14ac:dyDescent="0.25">
      <c r="D10" s="113" t="str">
        <f>TEXT(ROW(A5),"R-00")</f>
        <v>R-05</v>
      </c>
      <c r="E10" s="113" t="s">
        <v>174</v>
      </c>
      <c r="F10" s="113" t="s">
        <v>175</v>
      </c>
      <c r="G10" s="114" t="s">
        <v>250</v>
      </c>
      <c r="H10" s="114" t="s">
        <v>251</v>
      </c>
      <c r="I10" s="117" t="s">
        <v>252</v>
      </c>
      <c r="J10" s="113" t="s">
        <v>179</v>
      </c>
      <c r="K10" s="115" t="s">
        <v>80</v>
      </c>
      <c r="L10" s="113" t="s">
        <v>68</v>
      </c>
      <c r="M10" s="113" t="s">
        <v>239</v>
      </c>
      <c r="N10" s="116" t="str">
        <f>IFERROR(INDEX(Matrix!$C$2:$G$6,MATCH(M10,Matrix!$B$2:$B$6,0),MATCH(L10,Matrix!$C$1:$G$1,0)),"")</f>
        <v>High</v>
      </c>
      <c r="O10" s="116">
        <f>IFERROR(INDEX(Matrix!$C$9:$G$13,MATCH(M10,Matrix!$B$9:$B$13,0),MATCH(L10,Matrix!$C$8:$G$8,0)),"")</f>
        <v>22</v>
      </c>
      <c r="P10" s="116" t="str">
        <f t="shared" si="1"/>
        <v>High 22</v>
      </c>
      <c r="Q10" s="98" t="s">
        <v>253</v>
      </c>
      <c r="R10" s="113" t="s">
        <v>80</v>
      </c>
      <c r="S10" s="113" t="s">
        <v>68</v>
      </c>
      <c r="T10" s="113" t="s">
        <v>182</v>
      </c>
      <c r="U10" s="126" t="str">
        <f>IFERROR(INDEX(Matrix!$C$2:$G$6,MATCH(T10,Matrix!$B$2:$B$6,0),MATCH(S10,Matrix!$C$1:$G$1,0)),"")</f>
        <v>High</v>
      </c>
      <c r="V10" s="126">
        <f>IFERROR(INDEX(Matrix!$C$9:$G$13,MATCH(T10,Matrix!$B$9:$B$13,0),MATCH(S10,Matrix!$C$8:$G$8,0)),"")</f>
        <v>19</v>
      </c>
      <c r="W10" s="126" t="str">
        <f t="shared" ref="W10:W17" si="2">CONCATENATE(U10," ",V10)</f>
        <v>High 19</v>
      </c>
      <c r="X10" s="98" t="s">
        <v>254</v>
      </c>
      <c r="Y10" s="115"/>
      <c r="Z10" s="115"/>
      <c r="AA10" s="115"/>
      <c r="AB10" s="119"/>
      <c r="AC10" s="119"/>
    </row>
    <row r="11" spans="1:29" s="110" customFormat="1" ht="78.75" x14ac:dyDescent="0.25">
      <c r="D11" s="113">
        <v>4</v>
      </c>
      <c r="E11" s="113" t="s">
        <v>174</v>
      </c>
      <c r="F11" s="113" t="s">
        <v>175</v>
      </c>
      <c r="G11" s="114" t="s">
        <v>255</v>
      </c>
      <c r="H11" s="114" t="s">
        <v>256</v>
      </c>
      <c r="I11" s="117" t="s">
        <v>252</v>
      </c>
      <c r="J11" s="113" t="s">
        <v>179</v>
      </c>
      <c r="K11" s="115" t="s">
        <v>80</v>
      </c>
      <c r="L11" s="113" t="s">
        <v>68</v>
      </c>
      <c r="M11" s="113" t="s">
        <v>180</v>
      </c>
      <c r="N11" s="116" t="str">
        <f>IFERROR(INDEX(Matrix!$C$2:$G$6,MATCH(M11,Matrix!$B$2:$B$6,0),MATCH(L11,Matrix!$C$1:$G$1,0)),"")</f>
        <v>Extreme</v>
      </c>
      <c r="O11" s="116">
        <f>IFERROR(INDEX(Matrix!$C$9:$G$13,MATCH(M11,Matrix!$B$9:$B$13,0),MATCH(L11,Matrix!$C$8:$G$8,0)),"")</f>
        <v>24</v>
      </c>
      <c r="P11" s="116" t="str">
        <f t="shared" si="1"/>
        <v>Extreme 24</v>
      </c>
      <c r="Q11" s="30" t="s">
        <v>257</v>
      </c>
      <c r="R11" s="10" t="s">
        <v>80</v>
      </c>
      <c r="S11" s="10" t="s">
        <v>68</v>
      </c>
      <c r="T11" s="10" t="s">
        <v>182</v>
      </c>
      <c r="U11" s="116" t="str">
        <f>IFERROR(INDEX(Matrix!$C$2:$G$6,MATCH(T11,Matrix!$B$2:$B$6,0),MATCH(S11,Matrix!$C$1:$G$1,0)),"")</f>
        <v>High</v>
      </c>
      <c r="V11" s="116">
        <f>IFERROR(INDEX(Matrix!$C$9:$G$13,MATCH(T11,Matrix!$B$9:$B$13,0),MATCH(S11,Matrix!$C$8:$G$8,0)),"")</f>
        <v>19</v>
      </c>
      <c r="W11" s="126" t="str">
        <f t="shared" si="2"/>
        <v>High 19</v>
      </c>
      <c r="X11" s="115"/>
      <c r="Y11" s="115"/>
      <c r="Z11" s="115"/>
      <c r="AA11" s="115"/>
      <c r="AB11" s="119"/>
      <c r="AC11" s="119"/>
    </row>
    <row r="12" spans="1:29" s="110" customFormat="1" ht="157.5" x14ac:dyDescent="0.25">
      <c r="D12" s="113">
        <v>5</v>
      </c>
      <c r="E12" s="113" t="s">
        <v>174</v>
      </c>
      <c r="F12" s="113" t="s">
        <v>234</v>
      </c>
      <c r="G12" s="114" t="s">
        <v>258</v>
      </c>
      <c r="H12" s="114" t="s">
        <v>259</v>
      </c>
      <c r="I12" s="117" t="s">
        <v>178</v>
      </c>
      <c r="J12" s="113" t="s">
        <v>179</v>
      </c>
      <c r="K12" s="115" t="s">
        <v>80</v>
      </c>
      <c r="L12" s="113" t="s">
        <v>68</v>
      </c>
      <c r="M12" s="113" t="s">
        <v>180</v>
      </c>
      <c r="N12" s="116" t="str">
        <f>IFERROR(INDEX(Matrix!$C$2:$G$6,MATCH(M12,Matrix!$B$2:$B$6,0),MATCH(L12,Matrix!$C$1:$G$1,0)),"")</f>
        <v>Extreme</v>
      </c>
      <c r="O12" s="116">
        <f>IFERROR(INDEX(Matrix!$C$9:$G$13,MATCH(M12,Matrix!$B$9:$B$13,0),MATCH(L12,Matrix!$C$8:$G$8,0)),"")</f>
        <v>24</v>
      </c>
      <c r="P12" s="116" t="str">
        <f t="shared" si="1"/>
        <v>Extreme 24</v>
      </c>
      <c r="Q12" s="98" t="s">
        <v>260</v>
      </c>
      <c r="R12" s="10" t="s">
        <v>80</v>
      </c>
      <c r="S12" s="10" t="s">
        <v>68</v>
      </c>
      <c r="T12" s="10" t="s">
        <v>182</v>
      </c>
      <c r="U12" s="116" t="str">
        <f>IFERROR(INDEX(Matrix!$C$2:$G$6,MATCH(T12,Matrix!$B$2:$B$6,0),MATCH(S12,Matrix!$C$1:$G$1,0)),"")</f>
        <v>High</v>
      </c>
      <c r="V12" s="116">
        <f>IFERROR(INDEX(Matrix!$C$9:$G$13,MATCH(T12,Matrix!$B$9:$B$13,0),MATCH(S12,Matrix!$C$8:$G$8,0)),"")</f>
        <v>19</v>
      </c>
      <c r="W12" s="126" t="str">
        <f t="shared" si="2"/>
        <v>High 19</v>
      </c>
      <c r="X12" s="115"/>
      <c r="Y12" s="115"/>
      <c r="Z12" s="115"/>
      <c r="AA12" s="115"/>
      <c r="AB12" s="119"/>
      <c r="AC12" s="119"/>
    </row>
    <row r="13" spans="1:29" s="110" customFormat="1" ht="157.5" x14ac:dyDescent="0.25">
      <c r="D13" s="113" t="str">
        <f t="shared" ref="D13:D28" si="3">TEXT(ROW(A8),"R-00")</f>
        <v>R-08</v>
      </c>
      <c r="E13" s="113" t="s">
        <v>174</v>
      </c>
      <c r="F13" s="113" t="s">
        <v>175</v>
      </c>
      <c r="G13" s="114" t="s">
        <v>261</v>
      </c>
      <c r="H13" s="114" t="s">
        <v>259</v>
      </c>
      <c r="I13" s="117" t="s">
        <v>178</v>
      </c>
      <c r="J13" s="113" t="s">
        <v>179</v>
      </c>
      <c r="K13" s="115" t="s">
        <v>80</v>
      </c>
      <c r="L13" s="113" t="s">
        <v>68</v>
      </c>
      <c r="M13" s="113" t="s">
        <v>180</v>
      </c>
      <c r="N13" s="116" t="str">
        <f>IFERROR(INDEX(Matrix!$C$2:$G$6,MATCH(M13,Matrix!$B$2:$B$6,0),MATCH(L13,Matrix!$C$1:$G$1,0)),"")</f>
        <v>Extreme</v>
      </c>
      <c r="O13" s="116">
        <f>IFERROR(INDEX(Matrix!$C$9:$G$13,MATCH(M13,Matrix!$B$9:$B$13,0),MATCH(L13,Matrix!$C$8:$G$8,0)),"")</f>
        <v>24</v>
      </c>
      <c r="P13" s="127" t="str">
        <f t="shared" ref="P13:P22" si="4">CONCATENATE(N13," ",O13)</f>
        <v>Extreme 24</v>
      </c>
      <c r="Q13" s="117" t="s">
        <v>262</v>
      </c>
      <c r="R13" s="10" t="s">
        <v>80</v>
      </c>
      <c r="S13" s="10" t="s">
        <v>68</v>
      </c>
      <c r="T13" s="10" t="s">
        <v>182</v>
      </c>
      <c r="U13" s="126" t="str">
        <f>IFERROR(INDEX(Matrix!$C$2:$G$6,MATCH(T13,Matrix!$B$2:$B$6,0),MATCH(S13,Matrix!$C$1:$G$1,0)),"")</f>
        <v>High</v>
      </c>
      <c r="V13" s="126">
        <f>IFERROR(INDEX(Matrix!$C$9:$G$13,MATCH(T13,Matrix!$B$9:$B$13,0),MATCH(S13,Matrix!$C$8:$G$8,0)),"")</f>
        <v>19</v>
      </c>
      <c r="W13" s="126" t="str">
        <f t="shared" si="2"/>
        <v>High 19</v>
      </c>
      <c r="X13" s="117" t="s">
        <v>263</v>
      </c>
      <c r="Y13" s="115"/>
      <c r="Z13" s="115"/>
      <c r="AA13" s="115"/>
      <c r="AB13" s="119"/>
      <c r="AC13" s="119"/>
    </row>
    <row r="14" spans="1:29" s="110" customFormat="1" ht="112.5" x14ac:dyDescent="0.25">
      <c r="D14" s="113" t="str">
        <f t="shared" si="3"/>
        <v>R-09</v>
      </c>
      <c r="E14" s="113" t="s">
        <v>174</v>
      </c>
      <c r="F14" s="113" t="s">
        <v>175</v>
      </c>
      <c r="G14" s="114" t="s">
        <v>264</v>
      </c>
      <c r="H14" s="114" t="s">
        <v>259</v>
      </c>
      <c r="I14" s="117" t="s">
        <v>178</v>
      </c>
      <c r="J14" s="113" t="s">
        <v>179</v>
      </c>
      <c r="K14" s="115" t="s">
        <v>80</v>
      </c>
      <c r="L14" s="113" t="s">
        <v>68</v>
      </c>
      <c r="M14" s="113" t="s">
        <v>180</v>
      </c>
      <c r="N14" s="116" t="str">
        <f>IFERROR(INDEX(Matrix!$C$2:$G$6,MATCH(M14,Matrix!$B$2:$B$6,0),MATCH(L14,Matrix!$C$1:$G$1,0)),"")</f>
        <v>Extreme</v>
      </c>
      <c r="O14" s="116">
        <f>IFERROR(INDEX(Matrix!$C$9:$G$13,MATCH(M14,Matrix!$B$9:$B$13,0),MATCH(L14,Matrix!$C$8:$G$8,0)),"")</f>
        <v>24</v>
      </c>
      <c r="P14" s="127" t="str">
        <f t="shared" si="4"/>
        <v>Extreme 24</v>
      </c>
      <c r="Q14" s="117" t="s">
        <v>265</v>
      </c>
      <c r="R14" s="10" t="s">
        <v>80</v>
      </c>
      <c r="S14" s="10" t="s">
        <v>68</v>
      </c>
      <c r="T14" s="10" t="s">
        <v>182</v>
      </c>
      <c r="U14" s="126" t="str">
        <f>IFERROR(INDEX(Matrix!$C$2:$G$6,MATCH(T14,Matrix!$B$2:$B$6,0),MATCH(S14,Matrix!$C$1:$G$1,0)),"")</f>
        <v>High</v>
      </c>
      <c r="V14" s="126">
        <f>IFERROR(INDEX(Matrix!$C$9:$G$13,MATCH(T14,Matrix!$B$9:$B$13,0),MATCH(S14,Matrix!$C$8:$G$8,0)),"")</f>
        <v>19</v>
      </c>
      <c r="W14" s="126" t="str">
        <f t="shared" si="2"/>
        <v>High 19</v>
      </c>
      <c r="X14" s="115"/>
      <c r="Y14" s="115"/>
      <c r="Z14" s="115"/>
      <c r="AA14" s="115"/>
      <c r="AB14" s="119"/>
      <c r="AC14" s="119"/>
    </row>
    <row r="15" spans="1:29" s="110" customFormat="1" ht="112.5" x14ac:dyDescent="0.25">
      <c r="D15" s="113" t="str">
        <f t="shared" si="3"/>
        <v>R-10</v>
      </c>
      <c r="E15" s="113" t="s">
        <v>174</v>
      </c>
      <c r="F15" s="113" t="s">
        <v>175</v>
      </c>
      <c r="G15" s="114" t="s">
        <v>266</v>
      </c>
      <c r="H15" s="114" t="s">
        <v>259</v>
      </c>
      <c r="I15" s="117" t="s">
        <v>178</v>
      </c>
      <c r="J15" s="113" t="s">
        <v>179</v>
      </c>
      <c r="K15" s="115" t="s">
        <v>80</v>
      </c>
      <c r="L15" s="113" t="s">
        <v>68</v>
      </c>
      <c r="M15" s="113" t="s">
        <v>180</v>
      </c>
      <c r="N15" s="116" t="str">
        <f>IFERROR(INDEX(Matrix!$C$2:$G$6,MATCH(M15,Matrix!$B$2:$B$6,0),MATCH(L15,Matrix!$C$1:$G$1,0)),"")</f>
        <v>Extreme</v>
      </c>
      <c r="O15" s="116">
        <f>IFERROR(INDEX(Matrix!$C$9:$G$13,MATCH(M15,Matrix!$B$9:$B$13,0),MATCH(L15,Matrix!$C$8:$G$8,0)),"")</f>
        <v>24</v>
      </c>
      <c r="P15" s="127" t="str">
        <f t="shared" si="4"/>
        <v>Extreme 24</v>
      </c>
      <c r="Q15" s="117" t="s">
        <v>267</v>
      </c>
      <c r="R15" s="10" t="s">
        <v>80</v>
      </c>
      <c r="S15" s="10" t="s">
        <v>68</v>
      </c>
      <c r="T15" s="10" t="s">
        <v>182</v>
      </c>
      <c r="U15" s="126" t="str">
        <f>IFERROR(INDEX(Matrix!$C$2:$G$6,MATCH(T15,Matrix!$B$2:$B$6,0),MATCH(S15,Matrix!$C$1:$G$1,0)),"")</f>
        <v>High</v>
      </c>
      <c r="V15" s="126">
        <f>IFERROR(INDEX(Matrix!$C$9:$G$13,MATCH(T15,Matrix!$B$9:$B$13,0),MATCH(S15,Matrix!$C$8:$G$8,0)),"")</f>
        <v>19</v>
      </c>
      <c r="W15" s="126" t="str">
        <f t="shared" si="2"/>
        <v>High 19</v>
      </c>
      <c r="X15" s="115"/>
      <c r="Y15" s="115"/>
      <c r="Z15" s="115"/>
      <c r="AA15" s="115"/>
      <c r="AB15" s="119"/>
      <c r="AC15" s="119"/>
    </row>
    <row r="16" spans="1:29" s="110" customFormat="1" ht="112.5" x14ac:dyDescent="0.25">
      <c r="D16" s="113" t="str">
        <f t="shared" si="3"/>
        <v>R-11</v>
      </c>
      <c r="E16" s="113" t="s">
        <v>174</v>
      </c>
      <c r="F16" s="113" t="s">
        <v>175</v>
      </c>
      <c r="G16" s="114" t="s">
        <v>268</v>
      </c>
      <c r="H16" s="114" t="s">
        <v>259</v>
      </c>
      <c r="I16" s="117" t="s">
        <v>178</v>
      </c>
      <c r="J16" s="113" t="s">
        <v>179</v>
      </c>
      <c r="K16" s="115" t="s">
        <v>80</v>
      </c>
      <c r="L16" s="113" t="s">
        <v>68</v>
      </c>
      <c r="M16" s="113" t="s">
        <v>180</v>
      </c>
      <c r="N16" s="116" t="str">
        <f>IFERROR(INDEX(Matrix!$C$2:$G$6,MATCH(M16,Matrix!$B$2:$B$6,0),MATCH(L16,Matrix!$C$1:$G$1,0)),"")</f>
        <v>Extreme</v>
      </c>
      <c r="O16" s="116">
        <f>IFERROR(INDEX(Matrix!$C$9:$G$13,MATCH(M16,Matrix!$B$9:$B$13,0),MATCH(L16,Matrix!$C$8:$G$8,0)),"")</f>
        <v>24</v>
      </c>
      <c r="P16" s="127" t="str">
        <f t="shared" si="4"/>
        <v>Extreme 24</v>
      </c>
      <c r="Q16" s="117" t="s">
        <v>269</v>
      </c>
      <c r="R16" s="10" t="s">
        <v>80</v>
      </c>
      <c r="S16" s="10" t="s">
        <v>68</v>
      </c>
      <c r="T16" s="10" t="s">
        <v>182</v>
      </c>
      <c r="U16" s="126" t="str">
        <f>IFERROR(INDEX(Matrix!$C$2:$G$6,MATCH(T16,Matrix!$B$2:$B$6,0),MATCH(S16,Matrix!$C$1:$G$1,0)),"")</f>
        <v>High</v>
      </c>
      <c r="V16" s="126">
        <f>IFERROR(INDEX(Matrix!$C$9:$G$13,MATCH(T16,Matrix!$B$9:$B$13,0),MATCH(S16,Matrix!$C$8:$G$8,0)),"")</f>
        <v>19</v>
      </c>
      <c r="W16" s="126" t="str">
        <f t="shared" si="2"/>
        <v>High 19</v>
      </c>
      <c r="X16" s="117" t="s">
        <v>270</v>
      </c>
      <c r="Y16" s="115"/>
      <c r="Z16" s="115"/>
      <c r="AA16" s="115"/>
      <c r="AB16" s="119"/>
      <c r="AC16" s="119"/>
    </row>
    <row r="17" spans="4:29" s="110" customFormat="1" ht="112.5" x14ac:dyDescent="0.25">
      <c r="D17" s="113" t="str">
        <f t="shared" si="3"/>
        <v>R-12</v>
      </c>
      <c r="E17" s="113" t="s">
        <v>174</v>
      </c>
      <c r="F17" s="113" t="s">
        <v>175</v>
      </c>
      <c r="G17" s="114" t="s">
        <v>271</v>
      </c>
      <c r="H17" s="114" t="s">
        <v>259</v>
      </c>
      <c r="I17" s="117" t="s">
        <v>178</v>
      </c>
      <c r="J17" s="113" t="s">
        <v>179</v>
      </c>
      <c r="K17" s="115" t="s">
        <v>80</v>
      </c>
      <c r="L17" s="113" t="s">
        <v>68</v>
      </c>
      <c r="M17" s="113" t="s">
        <v>180</v>
      </c>
      <c r="N17" s="116" t="str">
        <f>IFERROR(INDEX(Matrix!$C$2:$G$6,MATCH(M17,Matrix!$B$2:$B$6,0),MATCH(L17,Matrix!$C$1:$G$1,0)),"")</f>
        <v>Extreme</v>
      </c>
      <c r="O17" s="116">
        <f>IFERROR(INDEX(Matrix!$C$9:$G$13,MATCH(M17,Matrix!$B$9:$B$13,0),MATCH(L17,Matrix!$C$8:$G$8,0)),"")</f>
        <v>24</v>
      </c>
      <c r="P17" s="127" t="str">
        <f t="shared" si="4"/>
        <v>Extreme 24</v>
      </c>
      <c r="Q17" s="117" t="s">
        <v>267</v>
      </c>
      <c r="R17" s="10" t="s">
        <v>80</v>
      </c>
      <c r="S17" s="10" t="s">
        <v>68</v>
      </c>
      <c r="T17" s="10" t="s">
        <v>182</v>
      </c>
      <c r="U17" s="126" t="str">
        <f>IFERROR(INDEX(Matrix!$C$2:$G$6,MATCH(T17,Matrix!$B$2:$B$6,0),MATCH(S17,Matrix!$C$1:$G$1,0)),"")</f>
        <v>High</v>
      </c>
      <c r="V17" s="126">
        <f>IFERROR(INDEX(Matrix!$C$9:$G$13,MATCH(T17,Matrix!$B$9:$B$13,0),MATCH(S17,Matrix!$C$8:$G$8,0)),"")</f>
        <v>19</v>
      </c>
      <c r="W17" s="126" t="str">
        <f t="shared" si="2"/>
        <v>High 19</v>
      </c>
      <c r="X17" s="115"/>
      <c r="Y17" s="115"/>
      <c r="Z17" s="115"/>
      <c r="AA17" s="115"/>
      <c r="AB17" s="119"/>
      <c r="AC17" s="119"/>
    </row>
    <row r="18" spans="4:29" s="110" customFormat="1" ht="22.5" x14ac:dyDescent="0.25">
      <c r="D18" s="113" t="str">
        <f t="shared" si="3"/>
        <v>R-13</v>
      </c>
      <c r="E18" s="113" t="s">
        <v>174</v>
      </c>
      <c r="F18" s="113" t="s">
        <v>175</v>
      </c>
      <c r="G18" s="114" t="s">
        <v>272</v>
      </c>
      <c r="H18" s="120" t="s">
        <v>273</v>
      </c>
      <c r="I18" s="120" t="s">
        <v>273</v>
      </c>
      <c r="J18" s="113" t="s">
        <v>179</v>
      </c>
      <c r="K18" s="115" t="s">
        <v>80</v>
      </c>
      <c r="L18" s="113" t="s">
        <v>68</v>
      </c>
      <c r="M18" s="113" t="s">
        <v>180</v>
      </c>
      <c r="N18" s="116" t="str">
        <f>IFERROR(INDEX(Matrix!$C$2:$G$6,MATCH(M18,Matrix!$B$2:$B$6,0),MATCH(L18,Matrix!$C$1:$G$1,0)),"")</f>
        <v>Extreme</v>
      </c>
      <c r="O18" s="116">
        <f>IFERROR(INDEX(Matrix!$C$9:$G$13,MATCH(M18,Matrix!$B$9:$B$13,0),MATCH(L18,Matrix!$C$8:$G$8,0)),"")</f>
        <v>24</v>
      </c>
      <c r="P18" s="127" t="str">
        <f t="shared" si="4"/>
        <v>Extreme 24</v>
      </c>
      <c r="Q18" s="117" t="s">
        <v>267</v>
      </c>
      <c r="R18" s="10" t="s">
        <v>80</v>
      </c>
      <c r="S18" s="10" t="s">
        <v>68</v>
      </c>
      <c r="T18" s="10" t="s">
        <v>182</v>
      </c>
      <c r="U18" s="126" t="str">
        <f>IFERROR(INDEX(Matrix!$C$2:$G$6,MATCH(T18,Matrix!$B$2:$B$6,0),MATCH(S18,Matrix!$C$1:$G$1,0)),"")</f>
        <v>High</v>
      </c>
      <c r="V18" s="126">
        <f>IFERROR(INDEX(Matrix!$C$9:$G$13,MATCH(T18,Matrix!$B$9:$B$13,0),MATCH(S18,Matrix!$C$8:$G$8,0)),"")</f>
        <v>19</v>
      </c>
      <c r="W18" s="126" t="str">
        <f t="shared" ref="W18:W22" si="5">CONCATENATE(U18," ",V18)</f>
        <v>High 19</v>
      </c>
      <c r="X18" s="115"/>
      <c r="Y18" s="115"/>
      <c r="Z18" s="115"/>
      <c r="AA18" s="115"/>
      <c r="AB18" s="119"/>
      <c r="AC18" s="119"/>
    </row>
    <row r="19" spans="4:29" s="110" customFormat="1" ht="22.5" x14ac:dyDescent="0.25">
      <c r="D19" s="113" t="str">
        <f t="shared" si="3"/>
        <v>R-14</v>
      </c>
      <c r="E19" s="113" t="s">
        <v>174</v>
      </c>
      <c r="F19" s="113" t="s">
        <v>175</v>
      </c>
      <c r="G19" s="114" t="s">
        <v>274</v>
      </c>
      <c r="H19" s="120" t="s">
        <v>273</v>
      </c>
      <c r="I19" s="120" t="s">
        <v>273</v>
      </c>
      <c r="J19" s="113" t="s">
        <v>179</v>
      </c>
      <c r="K19" s="115" t="s">
        <v>80</v>
      </c>
      <c r="L19" s="113" t="s">
        <v>68</v>
      </c>
      <c r="M19" s="113" t="s">
        <v>180</v>
      </c>
      <c r="N19" s="116" t="str">
        <f>IFERROR(INDEX(Matrix!$C$2:$G$6,MATCH(M19,Matrix!$B$2:$B$6,0),MATCH(L19,Matrix!$C$1:$G$1,0)),"")</f>
        <v>Extreme</v>
      </c>
      <c r="O19" s="116">
        <f>IFERROR(INDEX(Matrix!$C$9:$G$13,MATCH(M19,Matrix!$B$9:$B$13,0),MATCH(L19,Matrix!$C$8:$G$8,0)),"")</f>
        <v>24</v>
      </c>
      <c r="P19" s="127" t="str">
        <f t="shared" si="4"/>
        <v>Extreme 24</v>
      </c>
      <c r="Q19" s="117" t="s">
        <v>267</v>
      </c>
      <c r="R19" s="10" t="s">
        <v>80</v>
      </c>
      <c r="S19" s="10" t="s">
        <v>68</v>
      </c>
      <c r="T19" s="10" t="s">
        <v>182</v>
      </c>
      <c r="U19" s="126" t="str">
        <f>IFERROR(INDEX(Matrix!$C$2:$G$6,MATCH(T19,Matrix!$B$2:$B$6,0),MATCH(S19,Matrix!$C$1:$G$1,0)),"")</f>
        <v>High</v>
      </c>
      <c r="V19" s="126">
        <f>IFERROR(INDEX(Matrix!$C$9:$G$13,MATCH(T19,Matrix!$B$9:$B$13,0),MATCH(S19,Matrix!$C$8:$G$8,0)),"")</f>
        <v>19</v>
      </c>
      <c r="W19" s="126" t="str">
        <f t="shared" si="5"/>
        <v>High 19</v>
      </c>
      <c r="X19" s="115"/>
      <c r="Y19" s="115"/>
      <c r="Z19" s="115"/>
      <c r="AA19" s="115"/>
      <c r="AB19" s="119"/>
      <c r="AC19" s="119"/>
    </row>
    <row r="20" spans="4:29" s="110" customFormat="1" ht="22.5" x14ac:dyDescent="0.25">
      <c r="D20" s="113" t="str">
        <f t="shared" si="3"/>
        <v>R-15</v>
      </c>
      <c r="E20" s="113" t="s">
        <v>174</v>
      </c>
      <c r="F20" s="113" t="s">
        <v>175</v>
      </c>
      <c r="G20" s="114" t="s">
        <v>275</v>
      </c>
      <c r="H20" s="120" t="s">
        <v>273</v>
      </c>
      <c r="I20" s="120" t="s">
        <v>273</v>
      </c>
      <c r="J20" s="113" t="s">
        <v>179</v>
      </c>
      <c r="K20" s="115" t="s">
        <v>80</v>
      </c>
      <c r="L20" s="113" t="s">
        <v>68</v>
      </c>
      <c r="M20" s="113" t="s">
        <v>180</v>
      </c>
      <c r="N20" s="116" t="str">
        <f>IFERROR(INDEX(Matrix!$C$2:$G$6,MATCH(M20,Matrix!$B$2:$B$6,0),MATCH(L20,Matrix!$C$1:$G$1,0)),"")</f>
        <v>Extreme</v>
      </c>
      <c r="O20" s="116">
        <f>IFERROR(INDEX(Matrix!$C$9:$G$13,MATCH(M20,Matrix!$B$9:$B$13,0),MATCH(L20,Matrix!$C$8:$G$8,0)),"")</f>
        <v>24</v>
      </c>
      <c r="P20" s="127" t="str">
        <f t="shared" si="4"/>
        <v>Extreme 24</v>
      </c>
      <c r="Q20" s="117" t="s">
        <v>267</v>
      </c>
      <c r="R20" s="10" t="s">
        <v>80</v>
      </c>
      <c r="S20" s="10" t="s">
        <v>68</v>
      </c>
      <c r="T20" s="10" t="s">
        <v>182</v>
      </c>
      <c r="U20" s="126" t="str">
        <f>IFERROR(INDEX(Matrix!$C$2:$G$6,MATCH(T20,Matrix!$B$2:$B$6,0),MATCH(S20,Matrix!$C$1:$G$1,0)),"")</f>
        <v>High</v>
      </c>
      <c r="V20" s="126">
        <f>IFERROR(INDEX(Matrix!$C$9:$G$13,MATCH(T20,Matrix!$B$9:$B$13,0),MATCH(S20,Matrix!$C$8:$G$8,0)),"")</f>
        <v>19</v>
      </c>
      <c r="W20" s="126" t="str">
        <f t="shared" si="5"/>
        <v>High 19</v>
      </c>
      <c r="X20" s="115"/>
      <c r="Y20" s="115"/>
      <c r="Z20" s="115"/>
      <c r="AA20" s="115"/>
      <c r="AB20" s="119"/>
      <c r="AC20" s="119"/>
    </row>
    <row r="21" spans="4:29" s="110" customFormat="1" ht="22.5" x14ac:dyDescent="0.25">
      <c r="D21" s="113" t="str">
        <f t="shared" si="3"/>
        <v>R-16</v>
      </c>
      <c r="E21" s="113" t="s">
        <v>174</v>
      </c>
      <c r="F21" s="113" t="s">
        <v>175</v>
      </c>
      <c r="G21" s="114" t="s">
        <v>276</v>
      </c>
      <c r="H21" s="120" t="s">
        <v>273</v>
      </c>
      <c r="I21" s="120" t="s">
        <v>273</v>
      </c>
      <c r="J21" s="113" t="s">
        <v>179</v>
      </c>
      <c r="K21" s="115" t="s">
        <v>80</v>
      </c>
      <c r="L21" s="113" t="s">
        <v>68</v>
      </c>
      <c r="M21" s="113" t="s">
        <v>180</v>
      </c>
      <c r="N21" s="116" t="str">
        <f>IFERROR(INDEX(Matrix!$C$2:$G$6,MATCH(M21,Matrix!$B$2:$B$6,0),MATCH(L21,Matrix!$C$1:$G$1,0)),"")</f>
        <v>Extreme</v>
      </c>
      <c r="O21" s="116">
        <f>IFERROR(INDEX(Matrix!$C$9:$G$13,MATCH(M21,Matrix!$B$9:$B$13,0),MATCH(L21,Matrix!$C$8:$G$8,0)),"")</f>
        <v>24</v>
      </c>
      <c r="P21" s="127" t="str">
        <f t="shared" si="4"/>
        <v>Extreme 24</v>
      </c>
      <c r="Q21" s="117" t="s">
        <v>267</v>
      </c>
      <c r="R21" s="10" t="s">
        <v>80</v>
      </c>
      <c r="S21" s="10" t="s">
        <v>68</v>
      </c>
      <c r="T21" s="10" t="s">
        <v>182</v>
      </c>
      <c r="U21" s="126" t="str">
        <f>IFERROR(INDEX(Matrix!$C$2:$G$6,MATCH(T21,Matrix!$B$2:$B$6,0),MATCH(S21,Matrix!$C$1:$G$1,0)),"")</f>
        <v>High</v>
      </c>
      <c r="V21" s="126">
        <f>IFERROR(INDEX(Matrix!$C$9:$G$13,MATCH(T21,Matrix!$B$9:$B$13,0),MATCH(S21,Matrix!$C$8:$G$8,0)),"")</f>
        <v>19</v>
      </c>
      <c r="W21" s="126" t="str">
        <f t="shared" si="5"/>
        <v>High 19</v>
      </c>
      <c r="X21" s="115"/>
      <c r="Y21" s="115"/>
      <c r="Z21" s="115"/>
      <c r="AA21" s="115"/>
      <c r="AB21" s="119"/>
      <c r="AC21" s="119"/>
    </row>
    <row r="22" spans="4:29" s="110" customFormat="1" ht="33.75" x14ac:dyDescent="0.25">
      <c r="D22" s="113" t="str">
        <f t="shared" si="3"/>
        <v>R-17</v>
      </c>
      <c r="E22" s="113" t="s">
        <v>174</v>
      </c>
      <c r="F22" s="113" t="s">
        <v>175</v>
      </c>
      <c r="G22" s="114" t="s">
        <v>277</v>
      </c>
      <c r="H22" s="120" t="s">
        <v>273</v>
      </c>
      <c r="I22" s="120" t="s">
        <v>273</v>
      </c>
      <c r="J22" s="113" t="s">
        <v>179</v>
      </c>
      <c r="K22" s="115" t="s">
        <v>80</v>
      </c>
      <c r="L22" s="113" t="s">
        <v>68</v>
      </c>
      <c r="M22" s="113" t="s">
        <v>180</v>
      </c>
      <c r="N22" s="116" t="str">
        <f>IFERROR(INDEX(Matrix!$C$2:$G$6,MATCH(M22,Matrix!$B$2:$B$6,0),MATCH(L22,Matrix!$C$1:$G$1,0)),"")</f>
        <v>Extreme</v>
      </c>
      <c r="O22" s="116">
        <f>IFERROR(INDEX(Matrix!$C$9:$G$13,MATCH(M22,Matrix!$B$9:$B$13,0),MATCH(L22,Matrix!$C$8:$G$8,0)),"")</f>
        <v>24</v>
      </c>
      <c r="P22" s="127" t="str">
        <f t="shared" si="4"/>
        <v>Extreme 24</v>
      </c>
      <c r="Q22" s="117" t="s">
        <v>278</v>
      </c>
      <c r="R22" s="10" t="s">
        <v>80</v>
      </c>
      <c r="S22" s="10" t="s">
        <v>68</v>
      </c>
      <c r="T22" s="10" t="s">
        <v>182</v>
      </c>
      <c r="U22" s="126" t="str">
        <f>IFERROR(INDEX(Matrix!$C$2:$G$6,MATCH(T22,Matrix!$B$2:$B$6,0),MATCH(S22,Matrix!$C$1:$G$1,0)),"")</f>
        <v>High</v>
      </c>
      <c r="V22" s="126">
        <f>IFERROR(INDEX(Matrix!$C$9:$G$13,MATCH(T22,Matrix!$B$9:$B$13,0),MATCH(S22,Matrix!$C$8:$G$8,0)),"")</f>
        <v>19</v>
      </c>
      <c r="W22" s="126" t="str">
        <f t="shared" si="5"/>
        <v>High 19</v>
      </c>
      <c r="X22" s="115"/>
      <c r="Y22" s="115"/>
      <c r="Z22" s="115"/>
      <c r="AA22" s="115"/>
      <c r="AB22" s="119"/>
      <c r="AC22" s="119"/>
    </row>
    <row r="23" spans="4:29" s="110" customFormat="1" ht="67.5" x14ac:dyDescent="0.25">
      <c r="D23" s="113" t="str">
        <f t="shared" si="3"/>
        <v>R-18</v>
      </c>
      <c r="E23" s="113" t="s">
        <v>174</v>
      </c>
      <c r="F23" s="113" t="s">
        <v>234</v>
      </c>
      <c r="G23" s="114" t="s">
        <v>279</v>
      </c>
      <c r="H23" s="114" t="s">
        <v>280</v>
      </c>
      <c r="I23" s="114" t="s">
        <v>281</v>
      </c>
      <c r="J23" s="113" t="s">
        <v>179</v>
      </c>
      <c r="K23" s="115" t="s">
        <v>80</v>
      </c>
      <c r="L23" s="113" t="s">
        <v>66</v>
      </c>
      <c r="M23" s="113" t="s">
        <v>239</v>
      </c>
      <c r="N23" s="116" t="str">
        <f>IFERROR(INDEX(Matrix!$C$2:$G$6,MATCH(M23,Matrix!$B$2:$B$6,0),MATCH(L23,Matrix!$C$1:$G$1,0)),"")</f>
        <v>Medium</v>
      </c>
      <c r="O23" s="116">
        <f>IFERROR(INDEX(Matrix!$C$9:$G$13,MATCH(M23,Matrix!$B$9:$B$13,0),MATCH(L23,Matrix!$C$8:$G$8,0)),"")</f>
        <v>13</v>
      </c>
      <c r="P23" s="116" t="str">
        <f t="shared" si="1"/>
        <v>Medium 13</v>
      </c>
      <c r="Q23" s="117" t="s">
        <v>282</v>
      </c>
      <c r="R23" s="113" t="s">
        <v>80</v>
      </c>
      <c r="S23" s="10" t="s">
        <v>66</v>
      </c>
      <c r="T23" s="10" t="s">
        <v>182</v>
      </c>
      <c r="U23" s="116" t="str">
        <f>IFERROR(INDEX(Matrix!$C$2:$G$6,MATCH(T23,Matrix!$B$2:$B$6,0),MATCH(S23,Matrix!$C$1:$G$1,0)),"")</f>
        <v>Medium</v>
      </c>
      <c r="V23" s="116">
        <f>IFERROR(INDEX(Matrix!$C$9:$G$13,MATCH(T23,Matrix!$B$9:$B$13,0),MATCH(S23,Matrix!$C$8:$G$8,0)),"")</f>
        <v>9</v>
      </c>
      <c r="W23" s="116" t="str">
        <f t="shared" ref="W23:W47" si="6">CONCATENATE(U23," ",V23)</f>
        <v>Medium 9</v>
      </c>
      <c r="X23" s="117" t="s">
        <v>283</v>
      </c>
      <c r="Y23" s="115"/>
      <c r="Z23" s="115"/>
      <c r="AA23" s="115"/>
      <c r="AB23" s="119"/>
      <c r="AC23" s="119"/>
    </row>
    <row r="24" spans="4:29" s="110" customFormat="1" ht="22.5" x14ac:dyDescent="0.25">
      <c r="D24" s="113" t="str">
        <f t="shared" si="3"/>
        <v>R-19</v>
      </c>
      <c r="E24" s="113" t="s">
        <v>174</v>
      </c>
      <c r="F24" s="113" t="s">
        <v>234</v>
      </c>
      <c r="G24" s="114" t="s">
        <v>284</v>
      </c>
      <c r="H24" s="114" t="s">
        <v>285</v>
      </c>
      <c r="I24" s="114" t="s">
        <v>281</v>
      </c>
      <c r="J24" s="113" t="s">
        <v>179</v>
      </c>
      <c r="K24" s="115" t="s">
        <v>80</v>
      </c>
      <c r="L24" s="113" t="s">
        <v>66</v>
      </c>
      <c r="M24" s="113" t="s">
        <v>239</v>
      </c>
      <c r="N24" s="116" t="str">
        <f>IFERROR(INDEX(Matrix!$C$2:$G$6,MATCH(M24,Matrix!$B$2:$B$6,0),MATCH(L24,Matrix!$C$1:$G$1,0)),"")</f>
        <v>Medium</v>
      </c>
      <c r="O24" s="116">
        <f>IFERROR(INDEX(Matrix!$C$9:$G$13,MATCH(M24,Matrix!$B$9:$B$13,0),MATCH(L24,Matrix!$C$8:$G$8,0)),"")</f>
        <v>13</v>
      </c>
      <c r="P24" s="116" t="str">
        <f t="shared" si="1"/>
        <v>Medium 13</v>
      </c>
      <c r="Q24" s="114" t="s">
        <v>286</v>
      </c>
      <c r="R24" s="113" t="s">
        <v>80</v>
      </c>
      <c r="S24" s="113" t="s">
        <v>66</v>
      </c>
      <c r="T24" s="10" t="s">
        <v>182</v>
      </c>
      <c r="U24" s="116" t="str">
        <f>IFERROR(INDEX(Matrix!$C$2:$G$6,MATCH(T24,Matrix!$B$2:$B$6,0),MATCH(S24,Matrix!$C$1:$G$1,0)),"")</f>
        <v>Medium</v>
      </c>
      <c r="V24" s="116">
        <f>IFERROR(INDEX(Matrix!$C$9:$G$13,MATCH(T24,Matrix!$B$9:$B$13,0),MATCH(S24,Matrix!$C$8:$G$8,0)),"")</f>
        <v>9</v>
      </c>
      <c r="W24" s="116" t="str">
        <f t="shared" si="6"/>
        <v>Medium 9</v>
      </c>
      <c r="X24" s="115"/>
      <c r="Y24" s="115"/>
      <c r="Z24" s="115"/>
      <c r="AA24" s="115"/>
      <c r="AB24" s="119"/>
      <c r="AC24" s="119"/>
    </row>
    <row r="25" spans="4:29" s="110" customFormat="1" ht="45" x14ac:dyDescent="0.25">
      <c r="D25" s="113" t="str">
        <f t="shared" si="3"/>
        <v>R-20</v>
      </c>
      <c r="E25" s="113" t="s">
        <v>174</v>
      </c>
      <c r="F25" s="113" t="s">
        <v>234</v>
      </c>
      <c r="G25" s="114" t="s">
        <v>287</v>
      </c>
      <c r="H25" s="114" t="s">
        <v>288</v>
      </c>
      <c r="I25" s="117" t="s">
        <v>289</v>
      </c>
      <c r="J25" s="113" t="s">
        <v>179</v>
      </c>
      <c r="K25" s="115" t="s">
        <v>80</v>
      </c>
      <c r="L25" s="113" t="s">
        <v>66</v>
      </c>
      <c r="M25" s="113" t="s">
        <v>239</v>
      </c>
      <c r="N25" s="116" t="str">
        <f>IFERROR(INDEX(Matrix!$C$2:$G$6,MATCH(M25,Matrix!$B$2:$B$6,0),MATCH(L25,Matrix!$C$1:$G$1,0)),"")</f>
        <v>Medium</v>
      </c>
      <c r="O25" s="116">
        <f>IFERROR(INDEX(Matrix!$C$9:$G$13,MATCH(M25,Matrix!$B$9:$B$13,0),MATCH(L25,Matrix!$C$8:$G$8,0)),"")</f>
        <v>13</v>
      </c>
      <c r="P25" s="116" t="str">
        <f t="shared" si="1"/>
        <v>Medium 13</v>
      </c>
      <c r="Q25" s="98" t="s">
        <v>290</v>
      </c>
      <c r="R25" s="113" t="s">
        <v>80</v>
      </c>
      <c r="S25" s="113" t="s">
        <v>68</v>
      </c>
      <c r="T25" s="113" t="s">
        <v>182</v>
      </c>
      <c r="U25" s="116" t="str">
        <f>IFERROR(INDEX(Matrix!$C$2:$G$6,MATCH(T25,Matrix!$B$2:$B$6,0),MATCH(S25,Matrix!$C$1:$G$1,0)),"")</f>
        <v>High</v>
      </c>
      <c r="V25" s="116">
        <f>IFERROR(INDEX(Matrix!$C$9:$G$13,MATCH(T25,Matrix!$B$9:$B$13,0),MATCH(S25,Matrix!$C$8:$G$8,0)),"")</f>
        <v>19</v>
      </c>
      <c r="W25" s="116" t="str">
        <f t="shared" si="6"/>
        <v>High 19</v>
      </c>
      <c r="X25" s="115"/>
      <c r="Y25" s="115"/>
      <c r="Z25" s="115"/>
      <c r="AA25" s="115"/>
      <c r="AB25" s="119"/>
      <c r="AC25" s="119"/>
    </row>
    <row r="26" spans="4:29" s="110" customFormat="1" x14ac:dyDescent="0.25">
      <c r="D26" s="113" t="str">
        <f t="shared" si="3"/>
        <v>R-21</v>
      </c>
      <c r="E26" s="113" t="s">
        <v>174</v>
      </c>
      <c r="F26" s="113" t="s">
        <v>234</v>
      </c>
      <c r="G26" s="114"/>
      <c r="H26" s="114"/>
      <c r="I26" s="114"/>
      <c r="J26" s="113"/>
      <c r="K26" s="115"/>
      <c r="L26" s="113"/>
      <c r="M26" s="113"/>
      <c r="N26" s="116" t="str">
        <f>IFERROR(INDEX(Matrix!$C$2:$G$6,MATCH(M26,Matrix!$B$2:$B$6,0),MATCH(L26,Matrix!$C$1:$G$1,0)),"")</f>
        <v/>
      </c>
      <c r="O26" s="116" t="str">
        <f>IFERROR(INDEX(Matrix!$C$9:$G$13,MATCH(M26,Matrix!$B$9:$B$13,0),MATCH(L26,Matrix!$C$8:$G$8,0)),"")</f>
        <v/>
      </c>
      <c r="P26" s="116" t="str">
        <f t="shared" si="1"/>
        <v xml:space="preserve"> </v>
      </c>
      <c r="Q26" s="114"/>
      <c r="R26" s="113" t="s">
        <v>80</v>
      </c>
      <c r="S26" s="113"/>
      <c r="T26" s="113"/>
      <c r="U26" s="116" t="str">
        <f>IFERROR(INDEX(Matrix!$C$2:$G$6,MATCH(T26,Matrix!$B$2:$B$6,0),MATCH(S26,Matrix!$C$1:$G$1,0)),"")</f>
        <v/>
      </c>
      <c r="V26" s="116" t="str">
        <f>IFERROR(INDEX(Matrix!$C$9:$G$13,MATCH(T26,Matrix!$B$9:$B$13,0),MATCH(S26,Matrix!$C$8:$G$8,0)),"")</f>
        <v/>
      </c>
      <c r="W26" s="116" t="str">
        <f t="shared" si="6"/>
        <v xml:space="preserve"> </v>
      </c>
      <c r="X26" s="115"/>
      <c r="Y26" s="115"/>
      <c r="Z26" s="115"/>
      <c r="AA26" s="115"/>
      <c r="AB26" s="119"/>
      <c r="AC26" s="119"/>
    </row>
    <row r="27" spans="4:29" s="110" customFormat="1" x14ac:dyDescent="0.25">
      <c r="D27" s="113" t="str">
        <f t="shared" si="3"/>
        <v>R-22</v>
      </c>
      <c r="E27" s="113" t="s">
        <v>174</v>
      </c>
      <c r="F27" s="113" t="s">
        <v>234</v>
      </c>
      <c r="G27" s="114"/>
      <c r="H27" s="114"/>
      <c r="I27" s="114"/>
      <c r="J27" s="113"/>
      <c r="K27" s="115"/>
      <c r="L27" s="113"/>
      <c r="M27" s="113"/>
      <c r="N27" s="116" t="str">
        <f>IFERROR(INDEX(Matrix!$C$2:$G$6,MATCH(M27,Matrix!$B$2:$B$6,0),MATCH(L27,Matrix!$C$1:$G$1,0)),"")</f>
        <v/>
      </c>
      <c r="O27" s="116" t="str">
        <f>IFERROR(INDEX(Matrix!$C$9:$G$13,MATCH(M27,Matrix!$B$9:$B$13,0),MATCH(L27,Matrix!$C$8:$G$8,0)),"")</f>
        <v/>
      </c>
      <c r="P27" s="116" t="str">
        <f t="shared" si="1"/>
        <v xml:space="preserve"> </v>
      </c>
      <c r="Q27" s="114"/>
      <c r="R27" s="113" t="s">
        <v>80</v>
      </c>
      <c r="S27" s="113"/>
      <c r="T27" s="113"/>
      <c r="U27" s="116" t="str">
        <f>IFERROR(INDEX(Matrix!$C$2:$G$6,MATCH(T27,Matrix!$B$2:$B$6,0),MATCH(S27,Matrix!$C$1:$G$1,0)),"")</f>
        <v/>
      </c>
      <c r="V27" s="116" t="str">
        <f>IFERROR(INDEX(Matrix!$C$9:$G$13,MATCH(T27,Matrix!$B$9:$B$13,0),MATCH(S27,Matrix!$C$8:$G$8,0)),"")</f>
        <v/>
      </c>
      <c r="W27" s="116" t="str">
        <f t="shared" si="6"/>
        <v xml:space="preserve"> </v>
      </c>
      <c r="X27" s="115"/>
      <c r="Y27" s="115"/>
      <c r="Z27" s="115"/>
      <c r="AA27" s="115"/>
      <c r="AB27" s="119"/>
      <c r="AC27" s="119"/>
    </row>
    <row r="28" spans="4:29" s="110" customFormat="1" x14ac:dyDescent="0.25">
      <c r="D28" s="113" t="str">
        <f t="shared" si="3"/>
        <v>R-23</v>
      </c>
      <c r="E28" s="113" t="s">
        <v>174</v>
      </c>
      <c r="F28" s="113" t="s">
        <v>234</v>
      </c>
      <c r="G28" s="114"/>
      <c r="H28" s="114"/>
      <c r="I28" s="114"/>
      <c r="J28" s="113"/>
      <c r="K28" s="115"/>
      <c r="L28" s="113"/>
      <c r="M28" s="113"/>
      <c r="N28" s="116" t="str">
        <f>IFERROR(INDEX(Matrix!$C$2:$G$6,MATCH(M28,Matrix!$B$2:$B$6,0),MATCH(L28,Matrix!$C$1:$G$1,0)),"")</f>
        <v/>
      </c>
      <c r="O28" s="116" t="str">
        <f>IFERROR(INDEX(Matrix!$C$9:$G$13,MATCH(M28,Matrix!$B$9:$B$13,0),MATCH(L28,Matrix!$C$8:$G$8,0)),"")</f>
        <v/>
      </c>
      <c r="P28" s="116" t="str">
        <f t="shared" si="1"/>
        <v xml:space="preserve"> </v>
      </c>
      <c r="Q28" s="117"/>
      <c r="R28" s="113" t="s">
        <v>80</v>
      </c>
      <c r="S28" s="113"/>
      <c r="T28" s="113"/>
      <c r="U28" s="116" t="str">
        <f>IFERROR(INDEX(Matrix!$C$2:$G$6,MATCH(T28,Matrix!$B$2:$B$6,0),MATCH(S28,Matrix!$C$1:$G$1,0)),"")</f>
        <v/>
      </c>
      <c r="V28" s="116" t="str">
        <f>IFERROR(INDEX(Matrix!$C$9:$G$13,MATCH(T28,Matrix!$B$9:$B$13,0),MATCH(S28,Matrix!$C$8:$G$8,0)),"")</f>
        <v/>
      </c>
      <c r="W28" s="116" t="str">
        <f t="shared" si="6"/>
        <v xml:space="preserve"> </v>
      </c>
      <c r="X28" s="115"/>
      <c r="Y28" s="115"/>
      <c r="Z28" s="115"/>
      <c r="AA28" s="115"/>
      <c r="AB28" s="119"/>
      <c r="AC28" s="119"/>
    </row>
    <row r="29" spans="4:29" s="110" customFormat="1" x14ac:dyDescent="0.25">
      <c r="D29" s="113"/>
      <c r="E29" s="113"/>
      <c r="F29" s="113"/>
      <c r="G29" s="114"/>
      <c r="H29" s="120"/>
      <c r="I29" s="120"/>
      <c r="J29" s="113"/>
      <c r="K29" s="115"/>
      <c r="L29" s="113"/>
      <c r="M29" s="113"/>
      <c r="N29" s="116" t="str">
        <f>IFERROR(INDEX(Matrix!$C$2:$G$6,MATCH(M29,Matrix!$B$2:$B$6,0),MATCH(L29,Matrix!$C$1:$G$1,0)),"")</f>
        <v/>
      </c>
      <c r="O29" s="116" t="str">
        <f>IFERROR(INDEX(Matrix!$C$9:$G$13,MATCH(M29,Matrix!$B$9:$B$13,0),MATCH(L29,Matrix!$C$8:$G$8,0)),"")</f>
        <v/>
      </c>
      <c r="P29" s="116" t="str">
        <f t="shared" si="1"/>
        <v xml:space="preserve"> </v>
      </c>
      <c r="Q29" s="114"/>
      <c r="R29" s="113"/>
      <c r="S29" s="113"/>
      <c r="T29" s="113"/>
      <c r="U29" s="116" t="str">
        <f>IFERROR(INDEX(Matrix!$C$2:$G$6,MATCH(T29,Matrix!$B$2:$B$6,0),MATCH(S29,Matrix!$C$1:$G$1,0)),"")</f>
        <v/>
      </c>
      <c r="V29" s="116" t="str">
        <f>IFERROR(INDEX(Matrix!$C$9:$G$13,MATCH(T29,Matrix!$B$9:$B$13,0),MATCH(S29,Matrix!$C$8:$G$8,0)),"")</f>
        <v/>
      </c>
      <c r="W29" s="116" t="str">
        <f t="shared" si="6"/>
        <v xml:space="preserve"> </v>
      </c>
      <c r="X29" s="115"/>
      <c r="Y29" s="115"/>
      <c r="Z29" s="115"/>
      <c r="AA29" s="115"/>
      <c r="AB29" s="119"/>
      <c r="AC29" s="119"/>
    </row>
    <row r="30" spans="4:29" s="110" customFormat="1" x14ac:dyDescent="0.25">
      <c r="D30" s="113"/>
      <c r="E30" s="113"/>
      <c r="F30" s="113"/>
      <c r="G30" s="114"/>
      <c r="H30" s="120"/>
      <c r="I30" s="120"/>
      <c r="J30" s="113"/>
      <c r="K30" s="115"/>
      <c r="L30" s="113"/>
      <c r="M30" s="113"/>
      <c r="N30" s="116" t="str">
        <f>IFERROR(INDEX(Matrix!$C$2:$G$6,MATCH(M30,Matrix!$B$2:$B$6,0),MATCH(L30,Matrix!$C$1:$G$1,0)),"")</f>
        <v/>
      </c>
      <c r="O30" s="116" t="str">
        <f>IFERROR(INDEX(Matrix!$C$9:$G$13,MATCH(M30,Matrix!$B$9:$B$13,0),MATCH(L30,Matrix!$C$8:$G$8,0)),"")</f>
        <v/>
      </c>
      <c r="P30" s="116" t="str">
        <f t="shared" si="1"/>
        <v xml:space="preserve"> </v>
      </c>
      <c r="Q30" s="114"/>
      <c r="R30" s="113"/>
      <c r="S30" s="113"/>
      <c r="T30" s="113"/>
      <c r="U30" s="116" t="str">
        <f>IFERROR(INDEX(Matrix!$C$2:$G$6,MATCH(T30,Matrix!$B$2:$B$6,0),MATCH(S30,Matrix!$C$1:$G$1,0)),"")</f>
        <v/>
      </c>
      <c r="V30" s="116" t="str">
        <f>IFERROR(INDEX(Matrix!$C$9:$G$13,MATCH(T30,Matrix!$B$9:$B$13,0),MATCH(S30,Matrix!$C$8:$G$8,0)),"")</f>
        <v/>
      </c>
      <c r="W30" s="116" t="str">
        <f t="shared" si="6"/>
        <v xml:space="preserve"> </v>
      </c>
      <c r="X30" s="115"/>
      <c r="Y30" s="115"/>
      <c r="Z30" s="115"/>
      <c r="AA30" s="115"/>
      <c r="AB30" s="119"/>
      <c r="AC30" s="119"/>
    </row>
    <row r="31" spans="4:29" s="110" customFormat="1" x14ac:dyDescent="0.25">
      <c r="D31" s="113"/>
      <c r="E31" s="113"/>
      <c r="F31" s="113"/>
      <c r="G31" s="114"/>
      <c r="H31" s="120"/>
      <c r="I31" s="120"/>
      <c r="J31" s="113"/>
      <c r="K31" s="115"/>
      <c r="L31" s="113"/>
      <c r="M31" s="113"/>
      <c r="N31" s="116" t="str">
        <f>IFERROR(INDEX(Matrix!$C$2:$G$6,MATCH(M31,Matrix!$B$2:$B$6,0),MATCH(L31,Matrix!$C$1:$G$1,0)),"")</f>
        <v/>
      </c>
      <c r="O31" s="116" t="str">
        <f>IFERROR(INDEX(Matrix!$C$9:$G$13,MATCH(M31,Matrix!$B$9:$B$13,0),MATCH(L31,Matrix!$C$8:$G$8,0)),"")</f>
        <v/>
      </c>
      <c r="P31" s="116" t="str">
        <f t="shared" si="1"/>
        <v xml:space="preserve"> </v>
      </c>
      <c r="Q31" s="114"/>
      <c r="R31" s="113"/>
      <c r="S31" s="113"/>
      <c r="T31" s="113"/>
      <c r="U31" s="116" t="str">
        <f>IFERROR(INDEX(Matrix!$C$2:$G$6,MATCH(T31,Matrix!$B$2:$B$6,0),MATCH(S31,Matrix!$C$1:$G$1,0)),"")</f>
        <v/>
      </c>
      <c r="V31" s="116" t="str">
        <f>IFERROR(INDEX(Matrix!$C$9:$G$13,MATCH(T31,Matrix!$B$9:$B$13,0),MATCH(S31,Matrix!$C$8:$G$8,0)),"")</f>
        <v/>
      </c>
      <c r="W31" s="116" t="str">
        <f t="shared" si="6"/>
        <v xml:space="preserve"> </v>
      </c>
      <c r="X31" s="115"/>
      <c r="Y31" s="115"/>
      <c r="Z31" s="115"/>
      <c r="AA31" s="115"/>
      <c r="AB31" s="119"/>
      <c r="AC31" s="119"/>
    </row>
    <row r="32" spans="4:29" s="110" customFormat="1" x14ac:dyDescent="0.25">
      <c r="D32" s="113"/>
      <c r="E32" s="113"/>
      <c r="F32" s="113"/>
      <c r="G32" s="114"/>
      <c r="H32" s="120"/>
      <c r="I32" s="120"/>
      <c r="J32" s="113"/>
      <c r="K32" s="115"/>
      <c r="L32" s="113"/>
      <c r="M32" s="113"/>
      <c r="N32" s="116" t="str">
        <f>IFERROR(INDEX(Matrix!$C$2:$G$6,MATCH(M32,Matrix!$B$2:$B$6,0),MATCH(L32,Matrix!$C$1:$G$1,0)),"")</f>
        <v/>
      </c>
      <c r="O32" s="116" t="str">
        <f>IFERROR(INDEX(Matrix!$C$9:$G$13,MATCH(M32,Matrix!$B$9:$B$13,0),MATCH(L32,Matrix!$C$8:$G$8,0)),"")</f>
        <v/>
      </c>
      <c r="P32" s="116" t="str">
        <f t="shared" si="1"/>
        <v xml:space="preserve"> </v>
      </c>
      <c r="Q32" s="114"/>
      <c r="R32" s="113"/>
      <c r="S32" s="113"/>
      <c r="T32" s="113"/>
      <c r="U32" s="116" t="str">
        <f>IFERROR(INDEX(Matrix!$C$2:$G$6,MATCH(T32,Matrix!$B$2:$B$6,0),MATCH(S32,Matrix!$C$1:$G$1,0)),"")</f>
        <v/>
      </c>
      <c r="V32" s="116" t="str">
        <f>IFERROR(INDEX(Matrix!$C$9:$G$13,MATCH(T32,Matrix!$B$9:$B$13,0),MATCH(S32,Matrix!$C$8:$G$8,0)),"")</f>
        <v/>
      </c>
      <c r="W32" s="116" t="str">
        <f t="shared" si="6"/>
        <v xml:space="preserve"> </v>
      </c>
      <c r="X32" s="115"/>
      <c r="Y32" s="115"/>
      <c r="Z32" s="115"/>
      <c r="AA32" s="115"/>
      <c r="AB32" s="119"/>
      <c r="AC32" s="119"/>
    </row>
    <row r="33" spans="4:29" s="110" customFormat="1" x14ac:dyDescent="0.25">
      <c r="D33" s="113"/>
      <c r="E33" s="113"/>
      <c r="F33" s="113"/>
      <c r="G33" s="114"/>
      <c r="H33" s="120"/>
      <c r="I33" s="120"/>
      <c r="J33" s="113"/>
      <c r="K33" s="115"/>
      <c r="L33" s="113"/>
      <c r="M33" s="113"/>
      <c r="N33" s="116" t="str">
        <f>IFERROR(INDEX(Matrix!$C$2:$G$6,MATCH(M33,Matrix!$B$2:$B$6,0),MATCH(L33,Matrix!$C$1:$G$1,0)),"")</f>
        <v/>
      </c>
      <c r="O33" s="116" t="str">
        <f>IFERROR(INDEX(Matrix!$C$9:$G$13,MATCH(M33,Matrix!$B$9:$B$13,0),MATCH(L33,Matrix!$C$8:$G$8,0)),"")</f>
        <v/>
      </c>
      <c r="P33" s="116" t="str">
        <f t="shared" si="1"/>
        <v xml:space="preserve"> </v>
      </c>
      <c r="Q33" s="114"/>
      <c r="R33" s="113"/>
      <c r="S33" s="113"/>
      <c r="T33" s="113"/>
      <c r="U33" s="116" t="str">
        <f>IFERROR(INDEX(Matrix!$C$2:$G$6,MATCH(T33,Matrix!$B$2:$B$6,0),MATCH(S33,Matrix!$C$1:$G$1,0)),"")</f>
        <v/>
      </c>
      <c r="V33" s="116" t="str">
        <f>IFERROR(INDEX(Matrix!$C$9:$G$13,MATCH(T33,Matrix!$B$9:$B$13,0),MATCH(S33,Matrix!$C$8:$G$8,0)),"")</f>
        <v/>
      </c>
      <c r="W33" s="116" t="str">
        <f t="shared" si="6"/>
        <v xml:space="preserve"> </v>
      </c>
      <c r="X33" s="115"/>
      <c r="Y33" s="115"/>
      <c r="Z33" s="115"/>
      <c r="AA33" s="115"/>
      <c r="AB33" s="119"/>
      <c r="AC33" s="119"/>
    </row>
    <row r="34" spans="4:29" s="110" customFormat="1" x14ac:dyDescent="0.25">
      <c r="D34" s="113"/>
      <c r="E34" s="113"/>
      <c r="F34" s="113"/>
      <c r="G34" s="114"/>
      <c r="H34" s="120"/>
      <c r="I34" s="120"/>
      <c r="J34" s="113"/>
      <c r="K34" s="115"/>
      <c r="L34" s="113"/>
      <c r="M34" s="113"/>
      <c r="N34" s="116" t="str">
        <f>IFERROR(INDEX(Matrix!$C$2:$G$6,MATCH(M34,Matrix!$B$2:$B$6,0),MATCH(L34,Matrix!$C$1:$G$1,0)),"")</f>
        <v/>
      </c>
      <c r="O34" s="116" t="str">
        <f>IFERROR(INDEX(Matrix!$C$9:$G$13,MATCH(M34,Matrix!$B$9:$B$13,0),MATCH(L34,Matrix!$C$8:$G$8,0)),"")</f>
        <v/>
      </c>
      <c r="P34" s="116" t="str">
        <f t="shared" si="1"/>
        <v xml:space="preserve"> </v>
      </c>
      <c r="Q34" s="114"/>
      <c r="R34" s="113"/>
      <c r="S34" s="113"/>
      <c r="T34" s="113"/>
      <c r="U34" s="116" t="str">
        <f>IFERROR(INDEX(Matrix!$C$2:$G$6,MATCH(T34,Matrix!$B$2:$B$6,0),MATCH(S34,Matrix!$C$1:$G$1,0)),"")</f>
        <v/>
      </c>
      <c r="V34" s="116" t="str">
        <f>IFERROR(INDEX(Matrix!$C$9:$G$13,MATCH(T34,Matrix!$B$9:$B$13,0),MATCH(S34,Matrix!$C$8:$G$8,0)),"")</f>
        <v/>
      </c>
      <c r="W34" s="116" t="str">
        <f t="shared" si="6"/>
        <v xml:space="preserve"> </v>
      </c>
      <c r="X34" s="115"/>
      <c r="Y34" s="115"/>
      <c r="Z34" s="115"/>
      <c r="AA34" s="115"/>
      <c r="AB34" s="119"/>
      <c r="AC34" s="119"/>
    </row>
    <row r="35" spans="4:29" s="110" customFormat="1" x14ac:dyDescent="0.25">
      <c r="D35" s="113"/>
      <c r="E35" s="113"/>
      <c r="F35" s="113"/>
      <c r="G35" s="114"/>
      <c r="H35" s="120"/>
      <c r="I35" s="120"/>
      <c r="J35" s="113"/>
      <c r="K35" s="115"/>
      <c r="L35" s="113"/>
      <c r="M35" s="113"/>
      <c r="N35" s="116" t="str">
        <f>IFERROR(INDEX(Matrix!$C$2:$G$6,MATCH(M35,Matrix!$B$2:$B$6,0),MATCH(L35,Matrix!$C$1:$G$1,0)),"")</f>
        <v/>
      </c>
      <c r="O35" s="116" t="str">
        <f>IFERROR(INDEX(Matrix!$C$9:$G$13,MATCH(M35,Matrix!$B$9:$B$13,0),MATCH(L35,Matrix!$C$8:$G$8,0)),"")</f>
        <v/>
      </c>
      <c r="P35" s="116" t="str">
        <f t="shared" si="1"/>
        <v xml:space="preserve"> </v>
      </c>
      <c r="Q35" s="114"/>
      <c r="R35" s="113"/>
      <c r="S35" s="113"/>
      <c r="T35" s="113"/>
      <c r="U35" s="116" t="str">
        <f>IFERROR(INDEX(Matrix!$C$2:$G$6,MATCH(T35,Matrix!$B$2:$B$6,0),MATCH(S35,Matrix!$C$1:$G$1,0)),"")</f>
        <v/>
      </c>
      <c r="V35" s="116" t="str">
        <f>IFERROR(INDEX(Matrix!$C$9:$G$13,MATCH(T35,Matrix!$B$9:$B$13,0),MATCH(S35,Matrix!$C$8:$G$8,0)),"")</f>
        <v/>
      </c>
      <c r="W35" s="116" t="str">
        <f t="shared" si="6"/>
        <v xml:space="preserve"> </v>
      </c>
      <c r="X35" s="115"/>
      <c r="Y35" s="115"/>
      <c r="Z35" s="115"/>
      <c r="AA35" s="115"/>
      <c r="AB35" s="119"/>
      <c r="AC35" s="119"/>
    </row>
    <row r="36" spans="4:29" s="110" customFormat="1" x14ac:dyDescent="0.25">
      <c r="D36" s="113"/>
      <c r="E36" s="113"/>
      <c r="F36" s="113"/>
      <c r="G36" s="114"/>
      <c r="H36" s="120"/>
      <c r="I36" s="120"/>
      <c r="J36" s="113"/>
      <c r="K36" s="115"/>
      <c r="L36" s="113"/>
      <c r="M36" s="113"/>
      <c r="N36" s="116" t="str">
        <f>IFERROR(INDEX(Matrix!$C$2:$G$6,MATCH(M36,Matrix!$B$2:$B$6,0),MATCH(L36,Matrix!$C$1:$G$1,0)),"")</f>
        <v/>
      </c>
      <c r="O36" s="116" t="str">
        <f>IFERROR(INDEX(Matrix!$C$9:$G$13,MATCH(M36,Matrix!$B$9:$B$13,0),MATCH(L36,Matrix!$C$8:$G$8,0)),"")</f>
        <v/>
      </c>
      <c r="P36" s="116" t="str">
        <f t="shared" si="1"/>
        <v xml:space="preserve"> </v>
      </c>
      <c r="Q36" s="114"/>
      <c r="R36" s="113"/>
      <c r="S36" s="113"/>
      <c r="T36" s="113"/>
      <c r="U36" s="116" t="str">
        <f>IFERROR(INDEX(Matrix!$C$2:$G$6,MATCH(T36,Matrix!$B$2:$B$6,0),MATCH(S36,Matrix!$C$1:$G$1,0)),"")</f>
        <v/>
      </c>
      <c r="V36" s="116" t="str">
        <f>IFERROR(INDEX(Matrix!$C$9:$G$13,MATCH(T36,Matrix!$B$9:$B$13,0),MATCH(S36,Matrix!$C$8:$G$8,0)),"")</f>
        <v/>
      </c>
      <c r="W36" s="116" t="str">
        <f t="shared" si="6"/>
        <v xml:space="preserve"> </v>
      </c>
      <c r="X36" s="115"/>
      <c r="Y36" s="115"/>
      <c r="Z36" s="115"/>
      <c r="AA36" s="115"/>
      <c r="AB36" s="119"/>
      <c r="AC36" s="119"/>
    </row>
    <row r="37" spans="4:29" s="110" customFormat="1" x14ac:dyDescent="0.25">
      <c r="D37" s="113"/>
      <c r="E37" s="113"/>
      <c r="F37" s="113"/>
      <c r="G37" s="114"/>
      <c r="H37" s="120"/>
      <c r="I37" s="120"/>
      <c r="J37" s="113"/>
      <c r="K37" s="115"/>
      <c r="L37" s="113"/>
      <c r="M37" s="113"/>
      <c r="N37" s="116" t="str">
        <f>IFERROR(INDEX(Matrix!$C$2:$G$6,MATCH(M37,Matrix!$B$2:$B$6,0),MATCH(L37,Matrix!$C$1:$G$1,0)),"")</f>
        <v/>
      </c>
      <c r="O37" s="116" t="str">
        <f>IFERROR(INDEX(Matrix!$C$9:$G$13,MATCH(M37,Matrix!$B$9:$B$13,0),MATCH(L37,Matrix!$C$8:$G$8,0)),"")</f>
        <v/>
      </c>
      <c r="P37" s="116" t="str">
        <f t="shared" si="1"/>
        <v xml:space="preserve"> </v>
      </c>
      <c r="Q37" s="114"/>
      <c r="R37" s="113"/>
      <c r="S37" s="113"/>
      <c r="T37" s="113"/>
      <c r="U37" s="116" t="str">
        <f>IFERROR(INDEX(Matrix!$C$2:$G$6,MATCH(T37,Matrix!$B$2:$B$6,0),MATCH(S37,Matrix!$C$1:$G$1,0)),"")</f>
        <v/>
      </c>
      <c r="V37" s="116" t="str">
        <f>IFERROR(INDEX(Matrix!$C$9:$G$13,MATCH(T37,Matrix!$B$9:$B$13,0),MATCH(S37,Matrix!$C$8:$G$8,0)),"")</f>
        <v/>
      </c>
      <c r="W37" s="116" t="str">
        <f t="shared" si="6"/>
        <v xml:space="preserve"> </v>
      </c>
      <c r="X37" s="115"/>
      <c r="Y37" s="115"/>
      <c r="Z37" s="115"/>
      <c r="AA37" s="115"/>
      <c r="AB37" s="119"/>
      <c r="AC37" s="119"/>
    </row>
    <row r="38" spans="4:29" s="110" customFormat="1" x14ac:dyDescent="0.25">
      <c r="D38" s="113"/>
      <c r="E38" s="113"/>
      <c r="F38" s="113"/>
      <c r="G38" s="114"/>
      <c r="H38" s="120"/>
      <c r="I38" s="120"/>
      <c r="J38" s="113"/>
      <c r="K38" s="115"/>
      <c r="L38" s="113"/>
      <c r="M38" s="113"/>
      <c r="N38" s="116" t="str">
        <f>IFERROR(INDEX(Matrix!$C$2:$G$6,MATCH(M38,Matrix!$B$2:$B$6,0),MATCH(L38,Matrix!$C$1:$G$1,0)),"")</f>
        <v/>
      </c>
      <c r="O38" s="116" t="str">
        <f>IFERROR(INDEX(Matrix!$C$9:$G$13,MATCH(M38,Matrix!$B$9:$B$13,0),MATCH(L38,Matrix!$C$8:$G$8,0)),"")</f>
        <v/>
      </c>
      <c r="P38" s="116" t="str">
        <f t="shared" si="1"/>
        <v xml:space="preserve"> </v>
      </c>
      <c r="Q38" s="114"/>
      <c r="R38" s="113"/>
      <c r="S38" s="113"/>
      <c r="T38" s="113"/>
      <c r="U38" s="116" t="str">
        <f>IFERROR(INDEX(Matrix!$C$2:$G$6,MATCH(T38,Matrix!$B$2:$B$6,0),MATCH(S38,Matrix!$C$1:$G$1,0)),"")</f>
        <v/>
      </c>
      <c r="V38" s="116" t="str">
        <f>IFERROR(INDEX(Matrix!$C$9:$G$13,MATCH(T38,Matrix!$B$9:$B$13,0),MATCH(S38,Matrix!$C$8:$G$8,0)),"")</f>
        <v/>
      </c>
      <c r="W38" s="116" t="str">
        <f t="shared" si="6"/>
        <v xml:space="preserve"> </v>
      </c>
      <c r="X38" s="115"/>
      <c r="Y38" s="115"/>
      <c r="Z38" s="115"/>
      <c r="AA38" s="115"/>
      <c r="AB38" s="119"/>
      <c r="AC38" s="119"/>
    </row>
    <row r="39" spans="4:29" s="110" customFormat="1" x14ac:dyDescent="0.25">
      <c r="D39" s="113"/>
      <c r="E39" s="113"/>
      <c r="F39" s="113"/>
      <c r="G39" s="114"/>
      <c r="H39" s="120"/>
      <c r="I39" s="120"/>
      <c r="J39" s="113"/>
      <c r="K39" s="115"/>
      <c r="L39" s="113"/>
      <c r="M39" s="113"/>
      <c r="N39" s="116" t="str">
        <f>IFERROR(INDEX(Matrix!$C$2:$G$6,MATCH(M39,Matrix!$B$2:$B$6,0),MATCH(L39,Matrix!$C$1:$G$1,0)),"")</f>
        <v/>
      </c>
      <c r="O39" s="116" t="str">
        <f>IFERROR(INDEX(Matrix!$C$9:$G$13,MATCH(M39,Matrix!$B$9:$B$13,0),MATCH(L39,Matrix!$C$8:$G$8,0)),"")</f>
        <v/>
      </c>
      <c r="P39" s="116" t="str">
        <f t="shared" si="1"/>
        <v xml:space="preserve"> </v>
      </c>
      <c r="Q39" s="114"/>
      <c r="R39" s="113"/>
      <c r="S39" s="113"/>
      <c r="T39" s="113"/>
      <c r="U39" s="116" t="str">
        <f>IFERROR(INDEX(Matrix!$C$2:$G$6,MATCH(T39,Matrix!$B$2:$B$6,0),MATCH(S39,Matrix!$C$1:$G$1,0)),"")</f>
        <v/>
      </c>
      <c r="V39" s="116" t="str">
        <f>IFERROR(INDEX(Matrix!$C$9:$G$13,MATCH(T39,Matrix!$B$9:$B$13,0),MATCH(S39,Matrix!$C$8:$G$8,0)),"")</f>
        <v/>
      </c>
      <c r="W39" s="116" t="str">
        <f t="shared" si="6"/>
        <v xml:space="preserve"> </v>
      </c>
      <c r="X39" s="115"/>
      <c r="Y39" s="115"/>
      <c r="Z39" s="115"/>
      <c r="AA39" s="115"/>
      <c r="AB39" s="119"/>
      <c r="AC39" s="119"/>
    </row>
    <row r="40" spans="4:29" s="110" customFormat="1" x14ac:dyDescent="0.25">
      <c r="D40" s="121"/>
      <c r="E40" s="121"/>
      <c r="F40" s="113"/>
      <c r="G40" s="122"/>
      <c r="H40" s="123"/>
      <c r="I40" s="123"/>
      <c r="J40" s="113"/>
      <c r="K40" s="124"/>
      <c r="L40" s="121"/>
      <c r="M40" s="121"/>
      <c r="N40" s="116" t="str">
        <f>IFERROR(INDEX(Matrix!$C$2:$G$6,MATCH(M40,Matrix!$B$2:$B$6,0),MATCH(L40,Matrix!$C$1:$G$1,0)),"")</f>
        <v/>
      </c>
      <c r="O40" s="116" t="str">
        <f>IFERROR(INDEX(Matrix!$C$9:$G$13,MATCH(M40,Matrix!$B$9:$B$13,0),MATCH(L40,Matrix!$C$8:$G$8,0)),"")</f>
        <v/>
      </c>
      <c r="P40" s="116" t="str">
        <f t="shared" si="1"/>
        <v xml:space="preserve"> </v>
      </c>
      <c r="Q40" s="122"/>
      <c r="R40" s="121"/>
      <c r="S40" s="121"/>
      <c r="T40" s="121"/>
      <c r="U40" s="116" t="str">
        <f>IFERROR(INDEX(Matrix!$C$2:$G$6,MATCH(T40,Matrix!$B$2:$B$6,0),MATCH(S40,Matrix!$C$1:$G$1,0)),"")</f>
        <v/>
      </c>
      <c r="V40" s="116" t="str">
        <f>IFERROR(INDEX(Matrix!$C$9:$G$13,MATCH(T40,Matrix!$B$9:$B$13,0),MATCH(S40,Matrix!$C$8:$G$8,0)),"")</f>
        <v/>
      </c>
      <c r="W40" s="116" t="str">
        <f t="shared" si="6"/>
        <v xml:space="preserve"> </v>
      </c>
      <c r="X40" s="124"/>
      <c r="Y40" s="124"/>
      <c r="Z40" s="124"/>
      <c r="AA40" s="124"/>
      <c r="AB40" s="125"/>
      <c r="AC40" s="125"/>
    </row>
    <row r="41" spans="4:29" s="110" customFormat="1" x14ac:dyDescent="0.25">
      <c r="D41" s="121"/>
      <c r="E41" s="121"/>
      <c r="F41" s="113"/>
      <c r="G41" s="122"/>
      <c r="H41" s="123"/>
      <c r="I41" s="123"/>
      <c r="J41" s="113"/>
      <c r="K41" s="124"/>
      <c r="L41" s="121"/>
      <c r="M41" s="121"/>
      <c r="N41" s="116" t="str">
        <f>IFERROR(INDEX(Matrix!$C$2:$G$6,MATCH(M41,Matrix!$B$2:$B$6,0),MATCH(L41,Matrix!$C$1:$G$1,0)),"")</f>
        <v/>
      </c>
      <c r="O41" s="116" t="str">
        <f>IFERROR(INDEX(Matrix!$C$9:$G$13,MATCH(M41,Matrix!$B$9:$B$13,0),MATCH(L41,Matrix!$C$8:$G$8,0)),"")</f>
        <v/>
      </c>
      <c r="P41" s="116" t="str">
        <f t="shared" si="1"/>
        <v xml:space="preserve"> </v>
      </c>
      <c r="Q41" s="122"/>
      <c r="R41" s="121"/>
      <c r="S41" s="121"/>
      <c r="T41" s="121"/>
      <c r="U41" s="116" t="str">
        <f>IFERROR(INDEX(Matrix!$C$2:$G$6,MATCH(T41,Matrix!$B$2:$B$6,0),MATCH(S41,Matrix!$C$1:$G$1,0)),"")</f>
        <v/>
      </c>
      <c r="V41" s="116" t="str">
        <f>IFERROR(INDEX(Matrix!$C$9:$G$13,MATCH(T41,Matrix!$B$9:$B$13,0),MATCH(S41,Matrix!$C$8:$G$8,0)),"")</f>
        <v/>
      </c>
      <c r="W41" s="116" t="str">
        <f t="shared" si="6"/>
        <v xml:space="preserve"> </v>
      </c>
      <c r="X41" s="124"/>
      <c r="Y41" s="124"/>
      <c r="Z41" s="124"/>
      <c r="AA41" s="124"/>
      <c r="AB41" s="125"/>
      <c r="AC41" s="125"/>
    </row>
    <row r="42" spans="4:29" s="110" customFormat="1" x14ac:dyDescent="0.25">
      <c r="D42" s="121"/>
      <c r="E42" s="121"/>
      <c r="F42" s="113"/>
      <c r="G42" s="122"/>
      <c r="H42" s="123"/>
      <c r="I42" s="123"/>
      <c r="J42" s="113"/>
      <c r="K42" s="124"/>
      <c r="L42" s="121"/>
      <c r="M42" s="121"/>
      <c r="N42" s="116" t="str">
        <f>IFERROR(INDEX(Matrix!$C$2:$G$6,MATCH(M42,Matrix!$B$2:$B$6,0),MATCH(L42,Matrix!$C$1:$G$1,0)),"")</f>
        <v/>
      </c>
      <c r="O42" s="116" t="str">
        <f>IFERROR(INDEX(Matrix!$C$9:$G$13,MATCH(M42,Matrix!$B$9:$B$13,0),MATCH(L42,Matrix!$C$8:$G$8,0)),"")</f>
        <v/>
      </c>
      <c r="P42" s="116" t="str">
        <f t="shared" si="1"/>
        <v xml:space="preserve"> </v>
      </c>
      <c r="Q42" s="122"/>
      <c r="R42" s="121"/>
      <c r="S42" s="121"/>
      <c r="T42" s="121"/>
      <c r="U42" s="116" t="str">
        <f>IFERROR(INDEX(Matrix!$C$2:$G$6,MATCH(T42,Matrix!$B$2:$B$6,0),MATCH(S42,Matrix!$C$1:$G$1,0)),"")</f>
        <v/>
      </c>
      <c r="V42" s="116" t="str">
        <f>IFERROR(INDEX(Matrix!$C$9:$G$13,MATCH(T42,Matrix!$B$9:$B$13,0),MATCH(S42,Matrix!$C$8:$G$8,0)),"")</f>
        <v/>
      </c>
      <c r="W42" s="116" t="str">
        <f t="shared" si="6"/>
        <v xml:space="preserve"> </v>
      </c>
      <c r="X42" s="124"/>
      <c r="Y42" s="124"/>
      <c r="Z42" s="124"/>
      <c r="AA42" s="124"/>
      <c r="AB42" s="125"/>
      <c r="AC42" s="125"/>
    </row>
    <row r="43" spans="4:29" s="110" customFormat="1" x14ac:dyDescent="0.25">
      <c r="D43" s="113"/>
      <c r="E43" s="113"/>
      <c r="F43" s="113"/>
      <c r="G43" s="114"/>
      <c r="H43" s="120"/>
      <c r="I43" s="120"/>
      <c r="J43" s="113"/>
      <c r="K43" s="115"/>
      <c r="L43" s="113"/>
      <c r="M43" s="113"/>
      <c r="N43" s="116" t="str">
        <f>IFERROR(INDEX(Matrix!$C$2:$G$6,MATCH(M43,Matrix!$B$2:$B$6,0),MATCH(L43,Matrix!$C$1:$G$1,0)),"")</f>
        <v/>
      </c>
      <c r="O43" s="116" t="str">
        <f>IFERROR(INDEX(Matrix!$C$9:$G$13,MATCH(M43,Matrix!$B$9:$B$13,0),MATCH(L43,Matrix!$C$8:$G$8,0)),"")</f>
        <v/>
      </c>
      <c r="P43" s="116" t="str">
        <f t="shared" si="1"/>
        <v xml:space="preserve"> </v>
      </c>
      <c r="Q43" s="114"/>
      <c r="R43" s="113"/>
      <c r="S43" s="113"/>
      <c r="T43" s="113"/>
      <c r="U43" s="116" t="str">
        <f>IFERROR(INDEX(Matrix!$C$2:$G$6,MATCH(T43,Matrix!$B$2:$B$6,0),MATCH(S43,Matrix!$C$1:$G$1,0)),"")</f>
        <v/>
      </c>
      <c r="V43" s="116" t="str">
        <f>IFERROR(INDEX(Matrix!$C$9:$G$13,MATCH(T43,Matrix!$B$9:$B$13,0),MATCH(S43,Matrix!$C$8:$G$8,0)),"")</f>
        <v/>
      </c>
      <c r="W43" s="116" t="str">
        <f t="shared" si="6"/>
        <v xml:space="preserve"> </v>
      </c>
      <c r="X43" s="115"/>
      <c r="Y43" s="115"/>
      <c r="Z43" s="115"/>
      <c r="AA43" s="115"/>
      <c r="AB43" s="119"/>
      <c r="AC43" s="125"/>
    </row>
    <row r="44" spans="4:29" s="110" customFormat="1" x14ac:dyDescent="0.25">
      <c r="D44" s="113"/>
      <c r="E44" s="113"/>
      <c r="F44" s="113"/>
      <c r="G44" s="114"/>
      <c r="H44" s="120"/>
      <c r="I44" s="120"/>
      <c r="J44" s="113"/>
      <c r="K44" s="115"/>
      <c r="L44" s="113"/>
      <c r="M44" s="113"/>
      <c r="N44" s="116" t="str">
        <f>IFERROR(INDEX(Matrix!$C$2:$G$6,MATCH(M44,Matrix!$B$2:$B$6,0),MATCH(L44,Matrix!$C$1:$G$1,0)),"")</f>
        <v/>
      </c>
      <c r="O44" s="116" t="str">
        <f>IFERROR(INDEX(Matrix!$C$9:$G$13,MATCH(M44,Matrix!$B$9:$B$13,0),MATCH(L44,Matrix!$C$8:$G$8,0)),"")</f>
        <v/>
      </c>
      <c r="P44" s="116" t="str">
        <f t="shared" si="1"/>
        <v xml:space="preserve"> </v>
      </c>
      <c r="Q44" s="114"/>
      <c r="R44" s="113"/>
      <c r="S44" s="113"/>
      <c r="T44" s="113"/>
      <c r="U44" s="116" t="str">
        <f>IFERROR(INDEX(Matrix!$C$2:$G$6,MATCH(T44,Matrix!$B$2:$B$6,0),MATCH(S44,Matrix!$C$1:$G$1,0)),"")</f>
        <v/>
      </c>
      <c r="V44" s="116" t="str">
        <f>IFERROR(INDEX(Matrix!$C$9:$G$13,MATCH(T44,Matrix!$B$9:$B$13,0),MATCH(S44,Matrix!$C$8:$G$8,0)),"")</f>
        <v/>
      </c>
      <c r="W44" s="116" t="str">
        <f t="shared" si="6"/>
        <v xml:space="preserve"> </v>
      </c>
      <c r="X44" s="115"/>
      <c r="Y44" s="115"/>
      <c r="Z44" s="115"/>
      <c r="AA44" s="115"/>
      <c r="AB44" s="119"/>
      <c r="AC44" s="125"/>
    </row>
    <row r="45" spans="4:29" s="110" customFormat="1" x14ac:dyDescent="0.25">
      <c r="D45" s="121"/>
      <c r="E45" s="121"/>
      <c r="F45" s="121"/>
      <c r="G45" s="122"/>
      <c r="H45" s="123"/>
      <c r="I45" s="123"/>
      <c r="J45" s="121"/>
      <c r="K45" s="124"/>
      <c r="L45" s="121"/>
      <c r="M45" s="121"/>
      <c r="N45" s="116" t="str">
        <f>IFERROR(INDEX(Matrix!$C$2:$G$6,MATCH(M45,Matrix!$B$2:$B$6,0),MATCH(L45,Matrix!$C$1:$G$1,0)),"")</f>
        <v/>
      </c>
      <c r="O45" s="116" t="str">
        <f>IFERROR(INDEX(Matrix!$C$9:$G$13,MATCH(M45,Matrix!$B$9:$B$13,0),MATCH(L45,Matrix!$C$8:$G$8,0)),"")</f>
        <v/>
      </c>
      <c r="P45" s="116" t="str">
        <f t="shared" si="1"/>
        <v xml:space="preserve"> </v>
      </c>
      <c r="Q45" s="122"/>
      <c r="R45" s="121"/>
      <c r="S45" s="121"/>
      <c r="T45" s="121"/>
      <c r="U45" s="116" t="str">
        <f>IFERROR(INDEX(Matrix!$C$2:$G$6,MATCH(T45,Matrix!$B$2:$B$6,0),MATCH(S45,Matrix!$C$1:$G$1,0)),"")</f>
        <v/>
      </c>
      <c r="V45" s="116" t="str">
        <f>IFERROR(INDEX(Matrix!$C$9:$G$13,MATCH(T45,Matrix!$B$9:$B$13,0),MATCH(S45,Matrix!$C$8:$G$8,0)),"")</f>
        <v/>
      </c>
      <c r="W45" s="116" t="str">
        <f t="shared" si="6"/>
        <v xml:space="preserve"> </v>
      </c>
      <c r="X45" s="124"/>
      <c r="Y45" s="124"/>
      <c r="Z45" s="124"/>
      <c r="AA45" s="124"/>
      <c r="AB45" s="125"/>
      <c r="AC45" s="125"/>
    </row>
    <row r="46" spans="4:29" s="110" customFormat="1" x14ac:dyDescent="0.25">
      <c r="D46" s="121"/>
      <c r="E46" s="121"/>
      <c r="F46" s="121"/>
      <c r="G46" s="122"/>
      <c r="H46" s="123"/>
      <c r="I46" s="123"/>
      <c r="J46" s="121"/>
      <c r="K46" s="124"/>
      <c r="L46" s="121"/>
      <c r="M46" s="121"/>
      <c r="N46" s="116" t="str">
        <f>IFERROR(INDEX(Matrix!$C$2:$G$6,MATCH(M46,Matrix!$B$2:$B$6,0),MATCH(L46,Matrix!$C$1:$G$1,0)),"")</f>
        <v/>
      </c>
      <c r="O46" s="116" t="str">
        <f>IFERROR(INDEX(Matrix!$C$9:$G$13,MATCH(M46,Matrix!$B$9:$B$13,0),MATCH(L46,Matrix!$C$8:$G$8,0)),"")</f>
        <v/>
      </c>
      <c r="P46" s="116" t="str">
        <f t="shared" si="1"/>
        <v xml:space="preserve"> </v>
      </c>
      <c r="Q46" s="122"/>
      <c r="R46" s="121"/>
      <c r="S46" s="121"/>
      <c r="T46" s="121"/>
      <c r="U46" s="116" t="str">
        <f>IFERROR(INDEX(Matrix!$C$2:$G$6,MATCH(T46,Matrix!$B$2:$B$6,0),MATCH(S46,Matrix!$C$1:$G$1,0)),"")</f>
        <v/>
      </c>
      <c r="V46" s="116" t="str">
        <f>IFERROR(INDEX(Matrix!$C$9:$G$13,MATCH(T46,Matrix!$B$9:$B$13,0),MATCH(S46,Matrix!$C$8:$G$8,0)),"")</f>
        <v/>
      </c>
      <c r="W46" s="116" t="str">
        <f t="shared" si="6"/>
        <v xml:space="preserve"> </v>
      </c>
      <c r="X46" s="124"/>
      <c r="Y46" s="124"/>
      <c r="Z46" s="124"/>
      <c r="AA46" s="124"/>
      <c r="AB46" s="125"/>
      <c r="AC46" s="125"/>
    </row>
    <row r="47" spans="4:29" s="110" customFormat="1" x14ac:dyDescent="0.25">
      <c r="D47" s="121"/>
      <c r="E47" s="121"/>
      <c r="F47" s="121"/>
      <c r="G47" s="122"/>
      <c r="H47" s="123"/>
      <c r="I47" s="123"/>
      <c r="J47" s="121"/>
      <c r="K47" s="124"/>
      <c r="L47" s="121"/>
      <c r="M47" s="121"/>
      <c r="N47" s="116" t="str">
        <f>IFERROR(INDEX(Matrix!$C$2:$G$6,MATCH(M47,Matrix!$B$2:$B$6,0),MATCH(L47,Matrix!$C$1:$G$1,0)),"")</f>
        <v/>
      </c>
      <c r="O47" s="116" t="str">
        <f>IFERROR(INDEX(Matrix!$C$9:$G$13,MATCH(M47,Matrix!$B$9:$B$13,0),MATCH(L47,Matrix!$C$8:$G$8,0)),"")</f>
        <v/>
      </c>
      <c r="P47" s="116" t="str">
        <f t="shared" si="1"/>
        <v xml:space="preserve"> </v>
      </c>
      <c r="Q47" s="122"/>
      <c r="R47" s="121"/>
      <c r="S47" s="121"/>
      <c r="T47" s="121"/>
      <c r="U47" s="116" t="str">
        <f>IFERROR(INDEX(Matrix!$C$2:$G$6,MATCH(T47,Matrix!$B$2:$B$6,0),MATCH(S47,Matrix!$C$1:$G$1,0)),"")</f>
        <v/>
      </c>
      <c r="V47" s="116" t="str">
        <f>IFERROR(INDEX(Matrix!$C$9:$G$13,MATCH(T47,Matrix!$B$9:$B$13,0),MATCH(S47,Matrix!$C$8:$G$8,0)),"")</f>
        <v/>
      </c>
      <c r="W47" s="116" t="str">
        <f t="shared" si="6"/>
        <v xml:space="preserve"> </v>
      </c>
      <c r="X47" s="124"/>
      <c r="Y47" s="124"/>
      <c r="Z47" s="124"/>
      <c r="AA47" s="124"/>
      <c r="AB47" s="125"/>
      <c r="AC47" s="125"/>
    </row>
  </sheetData>
  <mergeCells count="1">
    <mergeCell ref="G3:L3"/>
  </mergeCells>
  <conditionalFormatting sqref="N6:P47 U11:V22 U23:W47">
    <cfRule type="expression" dxfId="15" priority="29">
      <formula>$N6="Low"</formula>
    </cfRule>
    <cfRule type="expression" dxfId="14" priority="30">
      <formula>$N6="Medium"</formula>
    </cfRule>
    <cfRule type="expression" dxfId="13" priority="31">
      <formula>$N6="High"</formula>
    </cfRule>
    <cfRule type="expression" dxfId="12" priority="32">
      <formula>$N6="Extreme"</formula>
    </cfRule>
  </conditionalFormatting>
  <conditionalFormatting sqref="U7:V9">
    <cfRule type="expression" dxfId="11" priority="9">
      <formula>$N7="Low"</formula>
    </cfRule>
    <cfRule type="expression" dxfId="10" priority="10">
      <formula>$N7="Medium"</formula>
    </cfRule>
    <cfRule type="expression" dxfId="9" priority="11">
      <formula>$N7="High"</formula>
    </cfRule>
    <cfRule type="expression" dxfId="8" priority="12">
      <formula>$N7="Extreme"</formula>
    </cfRule>
  </conditionalFormatting>
  <conditionalFormatting sqref="U10:W10 W11:W22">
    <cfRule type="expression" dxfId="7" priority="1">
      <formula>$U10="Low"</formula>
    </cfRule>
    <cfRule type="expression" dxfId="6" priority="2">
      <formula>$U10="Medium"</formula>
    </cfRule>
    <cfRule type="expression" dxfId="5" priority="3">
      <formula>$U10="High"</formula>
    </cfRule>
    <cfRule type="expression" dxfId="4" priority="4">
      <formula>$U10="Extreme"</formula>
    </cfRule>
  </conditionalFormatting>
  <conditionalFormatting sqref="W7:W9">
    <cfRule type="expression" dxfId="3" priority="13">
      <formula>$N7="Low"</formula>
    </cfRule>
    <cfRule type="expression" dxfId="2" priority="14">
      <formula>$N7="Medium"</formula>
    </cfRule>
    <cfRule type="expression" dxfId="1" priority="15">
      <formula>$N7="High"</formula>
    </cfRule>
    <cfRule type="expression" dxfId="0" priority="16">
      <formula>$N7="Extreme"</formula>
    </cfRule>
  </conditionalFormatting>
  <dataValidations count="4">
    <dataValidation type="list" allowBlank="1" showInputMessage="1" showErrorMessage="1" sqref="F6:F47" xr:uid="{68617F4E-516F-4A23-8DB7-904D4C9FE6C3}">
      <formula1>"Construction, Critical, Operational"</formula1>
    </dataValidation>
    <dataValidation type="list" allowBlank="1" showInputMessage="1" showErrorMessage="1" sqref="J6:J47" xr:uid="{66BFCC27-B73D-4302-A386-E156DEAAAFEA}">
      <formula1>"MTH, KWI, MTH &amp; KWI"</formula1>
    </dataValidation>
    <dataValidation type="list" allowBlank="1" showInputMessage="1" showErrorMessage="1" sqref="E6:E47" xr:uid="{14BF5A80-C0E4-45E6-9264-B4B277195AE6}">
      <formula1>"Safety, Health, Environment, External"</formula1>
    </dataValidation>
    <dataValidation type="list" allowBlank="1" showInputMessage="1" showErrorMessage="1" sqref="Y6:Y47" xr:uid="{7CDF8AD1-DD0F-436A-8832-0F67118EFD1C}">
      <formula1>"Open, Close, Actions in Progress - 25%, Actions in Progress - 50%, Actions in Progress - 75%, Ongoing"</formula1>
    </dataValidation>
  </dataValidations>
  <pageMargins left="0.196850393700787" right="0.196850393700787" top="0.78740157480314998" bottom="0.78740157480314998" header="0.78740157480314998" footer="0.78740157480314998"/>
  <pageSetup paperSize="8" orientation="landscape" horizontalDpi="300" verticalDpi="300" r:id="rId1"/>
  <headerFooter alignWithMargins="0">
    <oddHeader>&amp;C&amp;"Calibri"&amp;10&amp;K000000 INTERNAL&amp;1#_x000D_</oddHeader>
    <oddFooter>&amp;C_x000D_&amp;1#&amp;"Calibri"&amp;10&amp;K000000 INTERNAL</oddFooter>
  </headerFooter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1F41543-AECD-41BA-980E-AF6CA2DA2109}">
          <x14:formula1>
            <xm:f>Matrix!$B$2:$B$6</xm:f>
          </x14:formula1>
          <xm:sqref>M6:M47 T6:T47</xm:sqref>
        </x14:dataValidation>
        <x14:dataValidation type="list" allowBlank="1" showInputMessage="1" showErrorMessage="1" xr:uid="{9F5131C3-C21B-40DA-9C30-2F2D5F68DDFA}">
          <x14:formula1>
            <xm:f>Matrix!$C$1:$G$1</xm:f>
          </x14:formula1>
          <xm:sqref>L6:L47 S6:S47</xm:sqref>
        </x14:dataValidation>
        <x14:dataValidation type="list" allowBlank="1" showInputMessage="1" showErrorMessage="1" xr:uid="{499DE0E8-C5B4-450E-BB83-8EF5B8E3252A}">
          <x14:formula1>
            <xm:f>Lists!$D$2:$D$8</xm:f>
          </x14:formula1>
          <xm:sqref>R6:R47 K6:K47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7710E-EBC1-487C-A83B-4A399139B89D}">
  <sheetPr codeName="Sheet3"/>
  <dimension ref="B1:G13"/>
  <sheetViews>
    <sheetView workbookViewId="0">
      <selection activeCell="F22" sqref="F22"/>
    </sheetView>
  </sheetViews>
  <sheetFormatPr defaultRowHeight="15" x14ac:dyDescent="0.25"/>
  <cols>
    <col min="2" max="7" width="24" customWidth="1"/>
  </cols>
  <sheetData>
    <row r="1" spans="2:7" x14ac:dyDescent="0.25">
      <c r="B1" t="s">
        <v>291</v>
      </c>
      <c r="C1" t="s">
        <v>64</v>
      </c>
      <c r="D1" t="s">
        <v>65</v>
      </c>
      <c r="E1" t="s">
        <v>66</v>
      </c>
      <c r="F1" t="s">
        <v>67</v>
      </c>
      <c r="G1" t="s">
        <v>68</v>
      </c>
    </row>
    <row r="2" spans="2:7" x14ac:dyDescent="0.25">
      <c r="B2" t="s">
        <v>292</v>
      </c>
      <c r="C2" t="s">
        <v>59</v>
      </c>
      <c r="D2" t="s">
        <v>60</v>
      </c>
      <c r="E2" t="s">
        <v>60</v>
      </c>
      <c r="F2" t="s">
        <v>61</v>
      </c>
      <c r="G2" t="s">
        <v>61</v>
      </c>
    </row>
    <row r="3" spans="2:7" x14ac:dyDescent="0.25">
      <c r="B3" t="s">
        <v>180</v>
      </c>
      <c r="C3" t="s">
        <v>59</v>
      </c>
      <c r="D3" t="s">
        <v>59</v>
      </c>
      <c r="E3" t="s">
        <v>60</v>
      </c>
      <c r="F3" t="s">
        <v>60</v>
      </c>
      <c r="G3" t="s">
        <v>61</v>
      </c>
    </row>
    <row r="4" spans="2:7" x14ac:dyDescent="0.25">
      <c r="B4" t="s">
        <v>239</v>
      </c>
      <c r="C4" t="s">
        <v>58</v>
      </c>
      <c r="D4" t="s">
        <v>59</v>
      </c>
      <c r="E4" t="s">
        <v>59</v>
      </c>
      <c r="F4" t="s">
        <v>60</v>
      </c>
      <c r="G4" t="s">
        <v>60</v>
      </c>
    </row>
    <row r="5" spans="2:7" x14ac:dyDescent="0.25">
      <c r="B5" t="s">
        <v>182</v>
      </c>
      <c r="C5" t="s">
        <v>58</v>
      </c>
      <c r="D5" t="s">
        <v>58</v>
      </c>
      <c r="E5" t="s">
        <v>59</v>
      </c>
      <c r="F5" t="s">
        <v>59</v>
      </c>
      <c r="G5" t="s">
        <v>60</v>
      </c>
    </row>
    <row r="6" spans="2:7" x14ac:dyDescent="0.25">
      <c r="B6" t="s">
        <v>214</v>
      </c>
      <c r="C6" t="s">
        <v>58</v>
      </c>
      <c r="D6" t="s">
        <v>58</v>
      </c>
      <c r="E6" t="s">
        <v>58</v>
      </c>
      <c r="F6" t="s">
        <v>59</v>
      </c>
      <c r="G6" t="s">
        <v>59</v>
      </c>
    </row>
    <row r="8" spans="2:7" x14ac:dyDescent="0.25">
      <c r="B8" t="s">
        <v>293</v>
      </c>
      <c r="C8" t="s">
        <v>64</v>
      </c>
      <c r="D8" t="s">
        <v>65</v>
      </c>
      <c r="E8" t="s">
        <v>66</v>
      </c>
      <c r="F8" t="s">
        <v>67</v>
      </c>
      <c r="G8" t="s">
        <v>68</v>
      </c>
    </row>
    <row r="9" spans="2:7" x14ac:dyDescent="0.25">
      <c r="B9" t="s">
        <v>292</v>
      </c>
      <c r="C9">
        <v>11</v>
      </c>
      <c r="D9">
        <v>16</v>
      </c>
      <c r="E9">
        <v>20</v>
      </c>
      <c r="F9">
        <v>23</v>
      </c>
      <c r="G9">
        <v>25</v>
      </c>
    </row>
    <row r="10" spans="2:7" x14ac:dyDescent="0.25">
      <c r="B10" t="s">
        <v>180</v>
      </c>
      <c r="C10">
        <v>7</v>
      </c>
      <c r="D10">
        <v>12</v>
      </c>
      <c r="E10">
        <v>17</v>
      </c>
      <c r="F10">
        <v>21</v>
      </c>
      <c r="G10">
        <v>24</v>
      </c>
    </row>
    <row r="11" spans="2:7" x14ac:dyDescent="0.25">
      <c r="B11" t="s">
        <v>239</v>
      </c>
      <c r="C11">
        <v>4</v>
      </c>
      <c r="D11">
        <v>8</v>
      </c>
      <c r="E11">
        <v>13</v>
      </c>
      <c r="F11">
        <v>18</v>
      </c>
      <c r="G11">
        <v>22</v>
      </c>
    </row>
    <row r="12" spans="2:7" x14ac:dyDescent="0.25">
      <c r="B12" t="s">
        <v>182</v>
      </c>
      <c r="C12">
        <v>2</v>
      </c>
      <c r="D12">
        <v>5</v>
      </c>
      <c r="E12">
        <v>9</v>
      </c>
      <c r="F12">
        <v>14</v>
      </c>
      <c r="G12">
        <v>19</v>
      </c>
    </row>
    <row r="13" spans="2:7" x14ac:dyDescent="0.25">
      <c r="B13" t="s">
        <v>214</v>
      </c>
      <c r="C13">
        <v>1</v>
      </c>
      <c r="D13">
        <v>3</v>
      </c>
      <c r="E13">
        <v>6</v>
      </c>
      <c r="F13">
        <v>10</v>
      </c>
      <c r="G13">
        <v>15</v>
      </c>
    </row>
  </sheetData>
  <pageMargins left="0.7" right="0.7" top="0.75" bottom="0.75" header="0.3" footer="0.3"/>
  <headerFooter>
    <oddHeader>&amp;C&amp;"Calibri"&amp;10&amp;K000000 INTERNAL&amp;1#_x000D_</oddHeader>
    <oddFooter>&amp;C_x000D_&amp;1#&amp;"Calibri"&amp;10&amp;K000000 INTERNAL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F8444-A992-4FD3-8DDC-DCD86C6C0931}">
  <sheetPr codeName="Sheet21"/>
  <dimension ref="A2:F13"/>
  <sheetViews>
    <sheetView workbookViewId="0">
      <selection activeCell="D9" sqref="D9"/>
    </sheetView>
  </sheetViews>
  <sheetFormatPr defaultRowHeight="15" x14ac:dyDescent="0.25"/>
  <cols>
    <col min="2" max="2" width="9.85546875" bestFit="1" customWidth="1"/>
    <col min="3" max="3" width="27" customWidth="1"/>
    <col min="4" max="4" width="16.5703125" customWidth="1"/>
  </cols>
  <sheetData>
    <row r="2" spans="1:6" x14ac:dyDescent="0.25">
      <c r="A2" t="s">
        <v>294</v>
      </c>
      <c r="B2" t="s">
        <v>295</v>
      </c>
      <c r="C2" t="s">
        <v>174</v>
      </c>
      <c r="D2" t="s">
        <v>80</v>
      </c>
      <c r="F2" t="s">
        <v>296</v>
      </c>
    </row>
    <row r="3" spans="1:6" x14ac:dyDescent="0.25">
      <c r="A3" t="s">
        <v>297</v>
      </c>
      <c r="B3" t="s">
        <v>298</v>
      </c>
      <c r="C3" t="s">
        <v>295</v>
      </c>
      <c r="D3" t="s">
        <v>86</v>
      </c>
      <c r="F3" t="s">
        <v>299</v>
      </c>
    </row>
    <row r="4" spans="1:6" x14ac:dyDescent="0.25">
      <c r="B4" t="s">
        <v>300</v>
      </c>
      <c r="C4" t="s">
        <v>86</v>
      </c>
      <c r="D4" t="s">
        <v>92</v>
      </c>
    </row>
    <row r="5" spans="1:6" x14ac:dyDescent="0.25">
      <c r="B5" t="s">
        <v>301</v>
      </c>
      <c r="C5" t="s">
        <v>302</v>
      </c>
      <c r="D5" t="s">
        <v>98</v>
      </c>
    </row>
    <row r="6" spans="1:6" x14ac:dyDescent="0.25">
      <c r="B6" t="s">
        <v>238</v>
      </c>
      <c r="C6" t="s">
        <v>303</v>
      </c>
      <c r="D6" t="s">
        <v>304</v>
      </c>
    </row>
    <row r="7" spans="1:6" x14ac:dyDescent="0.25">
      <c r="B7" t="s">
        <v>174</v>
      </c>
      <c r="C7" t="s">
        <v>305</v>
      </c>
      <c r="D7" t="s">
        <v>238</v>
      </c>
    </row>
    <row r="8" spans="1:6" x14ac:dyDescent="0.25">
      <c r="C8" t="s">
        <v>306</v>
      </c>
      <c r="D8" t="s">
        <v>307</v>
      </c>
    </row>
    <row r="9" spans="1:6" x14ac:dyDescent="0.25">
      <c r="C9" t="s">
        <v>308</v>
      </c>
    </row>
    <row r="10" spans="1:6" x14ac:dyDescent="0.25">
      <c r="C10" t="s">
        <v>309</v>
      </c>
    </row>
    <row r="11" spans="1:6" x14ac:dyDescent="0.25">
      <c r="C11" t="s">
        <v>310</v>
      </c>
    </row>
    <row r="12" spans="1:6" x14ac:dyDescent="0.25">
      <c r="C12" t="s">
        <v>311</v>
      </c>
    </row>
    <row r="13" spans="1:6" x14ac:dyDescent="0.25">
      <c r="C13" t="s">
        <v>312</v>
      </c>
    </row>
  </sheetData>
  <pageMargins left="0.7" right="0.7" top="0.75" bottom="0.75" header="0.3" footer="0.3"/>
  <pageSetup paperSize="9" orientation="portrait" r:id="rId1"/>
  <headerFooter>
    <oddHeader>&amp;C&amp;"Calibri"&amp;10&amp;K000000 INTERNAL&amp;1#_x000D_</oddHeader>
    <oddFooter>&amp;C_x000D_&amp;1#&amp;"Calibri"&amp;10&amp;K000000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ce044a4-57c7-4ab8-ab37-f653dc10d5f8" xsi:nil="true"/>
    <lcf76f155ced4ddcb4097134ff3c332f xmlns="35e18f88-446f-4525-9712-a9daf568dae0">
      <Terms xmlns="http://schemas.microsoft.com/office/infopath/2007/PartnerControls"/>
    </lcf76f155ced4ddcb4097134ff3c332f>
    <SharedWithUsers xmlns="0ce044a4-57c7-4ab8-ab37-f653dc10d5f8">
      <UserInfo>
        <DisplayName/>
        <AccountId xsi:nil="true"/>
        <AccountType/>
      </UserInfo>
    </SharedWithUsers>
    <MediaLengthInSeconds xmlns="35e18f88-446f-4525-9712-a9daf568dae0" xsi:nil="true"/>
    <DocumentType xmlns="35e18f88-446f-4525-9712-a9daf568dae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763AD71B7DE543B24E5C4767E5F786" ma:contentTypeVersion="16" ma:contentTypeDescription="Create a new document." ma:contentTypeScope="" ma:versionID="1b5e3cf0a6af06cf36bd71144b370c91">
  <xsd:schema xmlns:xsd="http://www.w3.org/2001/XMLSchema" xmlns:xs="http://www.w3.org/2001/XMLSchema" xmlns:p="http://schemas.microsoft.com/office/2006/metadata/properties" xmlns:ns2="35e18f88-446f-4525-9712-a9daf568dae0" xmlns:ns3="0ce044a4-57c7-4ab8-ab37-f653dc10d5f8" targetNamespace="http://schemas.microsoft.com/office/2006/metadata/properties" ma:root="true" ma:fieldsID="89f633e9443b038dbf69f21ea02d0f55" ns2:_="" ns3:_="">
    <xsd:import namespace="35e18f88-446f-4525-9712-a9daf568dae0"/>
    <xsd:import namespace="0ce044a4-57c7-4ab8-ab37-f653dc10d5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MediaServiceLocation" minOccurs="0"/>
                <xsd:element ref="ns2:Document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e18f88-446f-4525-9712-a9daf568da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bd38fbdf-cbb0-4458-bb2b-ceda31b9de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DocumentType" ma:index="23" nillable="true" ma:displayName="Document Type" ma:format="Dropdown" ma:internalName="DocumentType">
      <xsd:simpleType>
        <xsd:restriction base="dms:Choice">
          <xsd:enumeration value="Configuration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e044a4-57c7-4ab8-ab37-f653dc10d5f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df27c504-0455-4997-be30-a14b2f1a8743}" ma:internalName="TaxCatchAll" ma:showField="CatchAllData" ma:web="0ce044a4-57c7-4ab8-ab37-f653dc10d5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2F017B5F-8E0A-4B0A-92A6-4F9E432A21B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AB2EC68-9C90-48F4-B6A2-7DD10CF44AC5}">
  <ds:schemaRefs>
    <ds:schemaRef ds:uri="http://schemas.microsoft.com/office/2006/metadata/properties"/>
    <ds:schemaRef ds:uri="http://schemas.microsoft.com/office/infopath/2007/PartnerControls"/>
    <ds:schemaRef ds:uri="0ce044a4-57c7-4ab8-ab37-f653dc10d5f8"/>
    <ds:schemaRef ds:uri="35e18f88-446f-4525-9712-a9daf568dae0"/>
  </ds:schemaRefs>
</ds:datastoreItem>
</file>

<file path=customXml/itemProps3.xml><?xml version="1.0" encoding="utf-8"?>
<ds:datastoreItem xmlns:ds="http://schemas.openxmlformats.org/officeDocument/2006/customXml" ds:itemID="{FC40C360-A9B5-41FE-A220-B9B06611E3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e18f88-446f-4525-9712-a9daf568dae0"/>
    <ds:schemaRef ds:uri="0ce044a4-57c7-4ab8-ab37-f653dc10d5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5C698068-196F-43D0-B49D-005693AA2141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f42fb48a-c27d-4fcc-8681-4acc6c80c8a3}" enabled="1" method="Privileged" siteId="{d50f4fee-37ce-4aae-aab6-40e93a8acab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3</vt:i4>
      </vt:variant>
    </vt:vector>
  </HeadingPairs>
  <TitlesOfParts>
    <vt:vector size="11" baseType="lpstr">
      <vt:lpstr>Cover Page</vt:lpstr>
      <vt:lpstr>Version Review</vt:lpstr>
      <vt:lpstr>Risk Matrix</vt:lpstr>
      <vt:lpstr>Hazard Sub-Type</vt:lpstr>
      <vt:lpstr>Critical Risk</vt:lpstr>
      <vt:lpstr>TBRA</vt:lpstr>
      <vt:lpstr>Matrix</vt:lpstr>
      <vt:lpstr>Lists</vt:lpstr>
      <vt:lpstr>'Risk Matrix'!Print_Area</vt:lpstr>
      <vt:lpstr>'Critical Risk'!Print_Titles</vt:lpstr>
      <vt:lpstr>TBRA!Print_Titles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2020-06-08T03:50:52Z</dcterms:created>
  <dcterms:modified xsi:type="dcterms:W3CDTF">2026-05-14T05:08:28Z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0x01010043763AD71B7DE543B24E5C4767E5F786</vt:lpwstr>
  </property>
  <property fmtid="{D5CDD505-2E9C-101B-9397-08002B2CF9AE}" pid="3" name="TaxKeyword">
    <vt:lpwstr/>
  </property>
  <property fmtid="{D5CDD505-2E9C-101B-9397-08002B2CF9AE}" pid="4" name="Order">
    <vt:r8>68300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axCatchAll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  <property fmtid="{D5CDD505-2E9C-101B-9397-08002B2CF9AE}" pid="12" name="MediaServiceImageTags">
    <vt:lpwstr/>
  </property>
  <property fmtid="{D5CDD505-2E9C-101B-9397-08002B2CF9AE}" pid="13" name="lcf76f155ced4ddcb4097134ff3c332f">
    <vt:lpwstr/>
  </property>
</Properties>
</file>